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!!! Ceníky_2022-23_CZK !!!\"/>
    </mc:Choice>
  </mc:AlternateContent>
  <xr:revisionPtr revIDLastSave="4" documentId="14_{F6E8E332-E628-4592-B22D-C2EE468A2EAA}" xr6:coauthVersionLast="47" xr6:coauthVersionMax="47" xr10:uidLastSave="{17AB9ADA-6BE9-48DA-8B55-2FEB5BB02F7A}"/>
  <bookViews>
    <workbookView xWindow="-108" yWindow="-108" windowWidth="23256" windowHeight="12576" xr2:uid="{00000000-000D-0000-FFFF-FFFF00000000}"/>
  </bookViews>
  <sheets>
    <sheet name="BLIZZARD_MARKER_racing" sheetId="1" r:id="rId1"/>
  </sheets>
  <definedNames>
    <definedName name="_xlnm.Print_Area" localSheetId="0">BLIZZARD_MARKER_racing!$B$1:$AB$44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7" i="1" l="1"/>
  <c r="AA38" i="1"/>
  <c r="AA39" i="1"/>
  <c r="AA40" i="1"/>
  <c r="AA41" i="1"/>
  <c r="AA42" i="1"/>
  <c r="AA36" i="1"/>
  <c r="Z37" i="1"/>
  <c r="Z38" i="1"/>
  <c r="Z39" i="1"/>
  <c r="Z40" i="1"/>
  <c r="Z41" i="1"/>
  <c r="Z42" i="1"/>
  <c r="Z36" i="1"/>
  <c r="AA16" i="1"/>
  <c r="AA17" i="1"/>
  <c r="AA18" i="1"/>
  <c r="AA20" i="1"/>
  <c r="AA21" i="1"/>
  <c r="AA22" i="1"/>
  <c r="AA23" i="1"/>
  <c r="AA25" i="1"/>
  <c r="AA27" i="1"/>
  <c r="AA29" i="1"/>
  <c r="AA30" i="1"/>
  <c r="AA32" i="1"/>
  <c r="AA33" i="1"/>
  <c r="AA34" i="1"/>
  <c r="AA15" i="1"/>
  <c r="W39" i="1" l="1"/>
  <c r="X39" i="1"/>
  <c r="Y39" i="1"/>
  <c r="W40" i="1"/>
  <c r="X40" i="1"/>
  <c r="Y40" i="1"/>
  <c r="W41" i="1"/>
  <c r="X41" i="1"/>
  <c r="Y41" i="1"/>
  <c r="W42" i="1"/>
  <c r="X42" i="1"/>
  <c r="Y42" i="1"/>
  <c r="Y38" i="1"/>
  <c r="X38" i="1"/>
  <c r="W38" i="1"/>
  <c r="Y37" i="1"/>
  <c r="X37" i="1"/>
  <c r="W37" i="1"/>
  <c r="Y36" i="1"/>
  <c r="X36" i="1"/>
  <c r="W36" i="1"/>
  <c r="Z27" i="1" l="1"/>
  <c r="Z22" i="1"/>
  <c r="Z21" i="1"/>
  <c r="Y34" i="1"/>
  <c r="X34" i="1"/>
  <c r="W34" i="1"/>
  <c r="Y33" i="1"/>
  <c r="X33" i="1"/>
  <c r="W33" i="1"/>
  <c r="Y32" i="1"/>
  <c r="X32" i="1"/>
  <c r="W32" i="1"/>
  <c r="Y30" i="1"/>
  <c r="X30" i="1"/>
  <c r="W30" i="1"/>
  <c r="Y29" i="1"/>
  <c r="X29" i="1"/>
  <c r="W29" i="1"/>
  <c r="Y25" i="1"/>
  <c r="X25" i="1"/>
  <c r="W25" i="1"/>
  <c r="Y27" i="1"/>
  <c r="X27" i="1"/>
  <c r="W27" i="1"/>
  <c r="Y23" i="1"/>
  <c r="X23" i="1"/>
  <c r="W23" i="1"/>
  <c r="Y22" i="1"/>
  <c r="X22" i="1"/>
  <c r="W22" i="1"/>
  <c r="Y21" i="1"/>
  <c r="X21" i="1"/>
  <c r="W21" i="1"/>
  <c r="Y20" i="1"/>
  <c r="X20" i="1"/>
  <c r="W20" i="1"/>
  <c r="W16" i="1"/>
  <c r="X16" i="1"/>
  <c r="Y16" i="1"/>
  <c r="W17" i="1"/>
  <c r="X17" i="1"/>
  <c r="Y17" i="1"/>
  <c r="W18" i="1"/>
  <c r="X18" i="1"/>
  <c r="Y18" i="1"/>
  <c r="Y15" i="1" l="1"/>
  <c r="X15" i="1"/>
  <c r="W15" i="1"/>
  <c r="Z34" i="1"/>
  <c r="AB34" i="1" s="1"/>
  <c r="Z23" i="1"/>
  <c r="AB23" i="1" s="1"/>
  <c r="Z33" i="1"/>
  <c r="AB33" i="1" s="1"/>
  <c r="Z32" i="1"/>
  <c r="AB32" i="1" s="1"/>
  <c r="AB27" i="1"/>
  <c r="Z29" i="1"/>
  <c r="Z30" i="1"/>
  <c r="AB30" i="1" s="1"/>
  <c r="Z25" i="1"/>
  <c r="AB25" i="1" s="1"/>
  <c r="AB21" i="1"/>
  <c r="AB22" i="1"/>
  <c r="Z20" i="1"/>
  <c r="AB20" i="1" s="1"/>
  <c r="Z16" i="1"/>
  <c r="AB16" i="1" s="1"/>
  <c r="Z17" i="1"/>
  <c r="AB17" i="1" s="1"/>
  <c r="Z18" i="1"/>
  <c r="AB18" i="1" s="1"/>
  <c r="Z15" i="1"/>
  <c r="AB41" i="1"/>
  <c r="AB42" i="1"/>
  <c r="AB40" i="1"/>
  <c r="AB36" i="1"/>
  <c r="AB37" i="1"/>
  <c r="AB38" i="1"/>
  <c r="AB39" i="1"/>
  <c r="AB15" i="1" l="1"/>
  <c r="AB43" i="1" s="1"/>
  <c r="Z43" i="1"/>
  <c r="AB29" i="1"/>
</calcChain>
</file>

<file path=xl/sharedStrings.xml><?xml version="1.0" encoding="utf-8"?>
<sst xmlns="http://schemas.openxmlformats.org/spreadsheetml/2006/main" count="84" uniqueCount="76">
  <si>
    <t>Dodavatel:</t>
  </si>
  <si>
    <t>Ceník je platný od 16.2.2022</t>
  </si>
  <si>
    <t>SNOW-HOW ČR s.r.o.</t>
  </si>
  <si>
    <t>Zděbradská 56</t>
  </si>
  <si>
    <t>Uzávěrka předobjednávek č. 1: 10.3.2022 = dodání od 15.9. do 1.11.2022</t>
  </si>
  <si>
    <t>251 01 Říčany-Jažlovice, ČR</t>
  </si>
  <si>
    <t>kontaktní osoba: Jakub Kořínek</t>
  </si>
  <si>
    <t>Uzávěrka předobjednávek č. 2: 28.3.2022 = dodání od 1.11.2022</t>
  </si>
  <si>
    <t>Tel.: +420 770 111 712, E-mail: jakub.korinek@blizzard.cz</t>
  </si>
  <si>
    <t>2022/23</t>
  </si>
  <si>
    <t>Dop. MC</t>
  </si>
  <si>
    <t>závodníci</t>
  </si>
  <si>
    <t>Počet celkem</t>
  </si>
  <si>
    <t>CZK bez DPH</t>
  </si>
  <si>
    <t>prodejny</t>
  </si>
  <si>
    <t>předobjednávka nad</t>
  </si>
  <si>
    <t>Katalog ke stažení:</t>
  </si>
  <si>
    <t>www.blizzard.cz/racing</t>
  </si>
  <si>
    <t>CZK</t>
  </si>
  <si>
    <t>doobjednávky</t>
  </si>
  <si>
    <t>vč. DPH</t>
  </si>
  <si>
    <t>art. Nr.</t>
  </si>
  <si>
    <t>pozn.</t>
  </si>
  <si>
    <t>WORLDCUP RACING</t>
  </si>
  <si>
    <t>za kus</t>
  </si>
  <si>
    <t>celkem</t>
  </si>
  <si>
    <t>8A000200001</t>
  </si>
  <si>
    <t>BLIZZARD Firebird DH Race department + WC plate</t>
  </si>
  <si>
    <t>8A000400001</t>
  </si>
  <si>
    <t>BLIZZARD Firebird SG Race department + WC plate</t>
  </si>
  <si>
    <t>8A100600001</t>
  </si>
  <si>
    <t>BLIZZARD Firebird GS Race department + WC plate</t>
  </si>
  <si>
    <t>8A000800001</t>
  </si>
  <si>
    <t>BLIZZARD Firebird SL Race department + WC plate</t>
  </si>
  <si>
    <t xml:space="preserve"> RACING</t>
  </si>
  <si>
    <t>8A221000001</t>
  </si>
  <si>
    <t>NEW</t>
  </si>
  <si>
    <t xml:space="preserve">BLIZZARD Firebird GS FIS + plate </t>
  </si>
  <si>
    <t>8A221200001</t>
  </si>
  <si>
    <t>BLIZZARD Firebird GS Racing + plate</t>
  </si>
  <si>
    <t>8A001100001</t>
  </si>
  <si>
    <t>BLIZZARD Firebird SL FIS Racing Masters + WC plate</t>
  </si>
  <si>
    <t>8A101300001</t>
  </si>
  <si>
    <t>BLIZZARD Firebird SL FIS Racing + WC plate</t>
  </si>
  <si>
    <t xml:space="preserve"> RACING JUNIOR</t>
  </si>
  <si>
    <t>8A001400001</t>
  </si>
  <si>
    <t>BLIZZARD Firebird GS JR Racing + plate</t>
  </si>
  <si>
    <t>8A101500001</t>
  </si>
  <si>
    <t>BLIZZARD Firebird SL JR Racing + plate</t>
  </si>
  <si>
    <t>8A0016ME001</t>
  </si>
  <si>
    <t>BLIZZARD Firebird Comp. JR + binding BLIZZARD FDT JR 7</t>
  </si>
  <si>
    <t>8A0017MF001</t>
  </si>
  <si>
    <t>BLIZZARD Firebird Comp. JR + binding BLIZZARD FDT JR 4.5</t>
  </si>
  <si>
    <t xml:space="preserve"> RACING MASTERS</t>
  </si>
  <si>
    <t>8A222000001</t>
  </si>
  <si>
    <t>BLIZZARD Firebird WRC WC Piston + plate</t>
  </si>
  <si>
    <t>8A222100001</t>
  </si>
  <si>
    <t>BLIZZARD Firebird HRC WC Piston + plate</t>
  </si>
  <si>
    <t>8A222200001</t>
  </si>
  <si>
    <t>BLIZZARD Firebird SRC WC Piston + plate</t>
  </si>
  <si>
    <t>vázání racing</t>
  </si>
  <si>
    <t>8C008000</t>
  </si>
  <si>
    <t xml:space="preserve">binding MARKER RACE XCOMP 24, black/orange </t>
  </si>
  <si>
    <t>8C008200</t>
  </si>
  <si>
    <t xml:space="preserve">binding MARKER RACE XCOMP 18, black/orange </t>
  </si>
  <si>
    <t>8C008400</t>
  </si>
  <si>
    <t xml:space="preserve">binding MARKER RACE XCOMP 16, black/orange </t>
  </si>
  <si>
    <t>8C008600</t>
  </si>
  <si>
    <t xml:space="preserve">binding MARKER RACE XCOMP 12, black/orange </t>
  </si>
  <si>
    <t>8C808700</t>
  </si>
  <si>
    <t xml:space="preserve">binding MARKER RACE 10.0 </t>
  </si>
  <si>
    <t>8C808800</t>
  </si>
  <si>
    <t xml:space="preserve">binding MARKER RACE 8.0 </t>
  </si>
  <si>
    <t>8C808900</t>
  </si>
  <si>
    <t xml:space="preserve">binding MARKER RACE 10.0 TCX </t>
  </si>
  <si>
    <t>* do celkového obratu se započítává i TECNICA racing!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</si>
</sst>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_-[$€]\ * #,##0.00_-;\-[$€]\ * #,##0.00_-;_-[$€]\ * &quot;-&quot;??_-;_-@_-"/>
    <numFmt numFmtId="167" formatCode="_(&quot;$&quot;* #,##0_);_(&quot;$&quot;* \(#,##0\);_(&quot;$&quot;* &quot;-&quot;_);_(@_)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36"/>
      <color indexed="10"/>
      <name val="Calibri"/>
      <family val="2"/>
      <charset val="238"/>
    </font>
    <font>
      <sz val="14"/>
      <name val="Calibri"/>
      <family val="2"/>
      <charset val="238"/>
    </font>
    <font>
      <b/>
      <sz val="18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8"/>
      <name val="Calibri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b/>
      <sz val="16"/>
      <color indexed="10"/>
      <name val="Calibri"/>
      <family val="2"/>
      <charset val="238"/>
      <scheme val="minor"/>
    </font>
    <font>
      <u/>
      <sz val="16"/>
      <color theme="1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u/>
      <sz val="18"/>
      <color theme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8" fillId="16" borderId="2" applyNumberFormat="0" applyAlignment="0" applyProtection="0"/>
    <xf numFmtId="0" fontId="30" fillId="0" borderId="48" applyNumberFormat="0" applyFill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9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3" fillId="39" borderId="49" applyNumberFormat="0" applyAlignment="0" applyProtection="0"/>
    <xf numFmtId="164" fontId="5" fillId="0" borderId="0" applyFont="0" applyFill="0" applyBorder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8" fillId="40" borderId="0" applyNumberFormat="0" applyBorder="0" applyAlignment="0" applyProtection="0"/>
    <xf numFmtId="0" fontId="28" fillId="0" borderId="0"/>
    <xf numFmtId="0" fontId="3" fillId="0" borderId="0"/>
    <xf numFmtId="0" fontId="4" fillId="0" borderId="0"/>
    <xf numFmtId="0" fontId="3" fillId="0" borderId="0"/>
    <xf numFmtId="0" fontId="25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17" fillId="4" borderId="5" applyNumberFormat="0" applyFont="0" applyAlignment="0" applyProtection="0"/>
    <xf numFmtId="0" fontId="17" fillId="4" borderId="5" applyNumberFormat="0" applyFont="0" applyAlignment="0" applyProtection="0"/>
    <xf numFmtId="0" fontId="28" fillId="41" borderId="53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54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8" borderId="0" applyNumberFormat="0" applyBorder="0" applyAlignment="0" applyProtection="0"/>
    <xf numFmtId="0" fontId="4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7" fillId="0" borderId="0">
      <alignment horizontal="left"/>
    </xf>
    <xf numFmtId="0" fontId="27" fillId="0" borderId="0"/>
    <xf numFmtId="0" fontId="4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15" fillId="0" borderId="9" applyNumberFormat="0" applyFill="0" applyAlignment="0" applyProtection="0"/>
    <xf numFmtId="0" fontId="43" fillId="43" borderId="55" applyNumberFormat="0" applyAlignment="0" applyProtection="0"/>
    <xf numFmtId="0" fontId="44" fillId="44" borderId="55" applyNumberFormat="0" applyAlignment="0" applyProtection="0"/>
    <xf numFmtId="0" fontId="45" fillId="44" borderId="56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4" applyNumberFormat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57" fillId="40" borderId="0" applyNumberFormat="0" applyBorder="0" applyAlignment="0" applyProtection="0"/>
    <xf numFmtId="0" fontId="1" fillId="41" borderId="53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38" fillId="40" borderId="0" applyNumberFormat="0" applyBorder="0" applyAlignment="0" applyProtection="0"/>
    <xf numFmtId="44" fontId="1" fillId="0" borderId="0" applyFont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</cellStyleXfs>
  <cellXfs count="200">
    <xf numFmtId="0" fontId="0" fillId="0" borderId="0" xfId="0"/>
    <xf numFmtId="0" fontId="47" fillId="0" borderId="12" xfId="0" applyFont="1" applyBorder="1" applyAlignment="1" applyProtection="1">
      <alignment vertical="center"/>
      <protection hidden="1"/>
    </xf>
    <xf numFmtId="0" fontId="47" fillId="0" borderId="12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18" xfId="0" applyFont="1" applyBorder="1" applyAlignment="1" applyProtection="1">
      <alignment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11" xfId="0" applyFont="1" applyBorder="1" applyAlignment="1" applyProtection="1">
      <alignment vertical="center"/>
      <protection hidden="1"/>
    </xf>
    <xf numFmtId="0" fontId="53" fillId="0" borderId="11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18" xfId="0" applyFont="1" applyBorder="1" applyAlignment="1" applyProtection="1">
      <alignment vertical="center"/>
      <protection hidden="1"/>
    </xf>
    <xf numFmtId="0" fontId="52" fillId="0" borderId="19" xfId="0" applyFont="1" applyBorder="1" applyAlignment="1" applyProtection="1">
      <alignment vertical="center"/>
      <protection hidden="1"/>
    </xf>
    <xf numFmtId="0" fontId="52" fillId="0" borderId="19" xfId="0" applyFont="1" applyBorder="1" applyAlignment="1">
      <alignment vertical="center"/>
    </xf>
    <xf numFmtId="0" fontId="55" fillId="0" borderId="28" xfId="0" applyFont="1" applyBorder="1" applyAlignment="1" applyProtection="1">
      <alignment vertical="center"/>
      <protection hidden="1"/>
    </xf>
    <xf numFmtId="0" fontId="55" fillId="0" borderId="29" xfId="0" applyFont="1" applyBorder="1" applyAlignment="1" applyProtection="1">
      <alignment vertical="center"/>
      <protection hidden="1"/>
    </xf>
    <xf numFmtId="0" fontId="55" fillId="0" borderId="24" xfId="0" applyFont="1" applyBorder="1" applyAlignment="1" applyProtection="1">
      <alignment horizontal="center" vertical="center"/>
      <protection hidden="1"/>
    </xf>
    <xf numFmtId="0" fontId="60" fillId="0" borderId="36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42" xfId="0" applyFont="1" applyBorder="1" applyAlignment="1">
      <alignment horizontal="left" vertical="center"/>
    </xf>
    <xf numFmtId="0" fontId="56" fillId="0" borderId="42" xfId="0" quotePrefix="1" applyFont="1" applyBorder="1" applyAlignment="1">
      <alignment horizontal="left" vertical="center"/>
    </xf>
    <xf numFmtId="0" fontId="61" fillId="0" borderId="30" xfId="0" applyFont="1" applyBorder="1" applyAlignment="1">
      <alignment horizontal="center" vertical="center"/>
    </xf>
    <xf numFmtId="0" fontId="56" fillId="0" borderId="19" xfId="0" quotePrefix="1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59" fillId="0" borderId="5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6" fillId="0" borderId="63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9" fillId="0" borderId="36" xfId="139" applyFont="1" applyBorder="1" applyAlignment="1">
      <alignment horizontal="left" vertical="center"/>
    </xf>
    <xf numFmtId="3" fontId="62" fillId="0" borderId="34" xfId="0" applyNumberFormat="1" applyFont="1" applyBorder="1" applyAlignment="1">
      <alignment horizontal="center" vertical="center"/>
    </xf>
    <xf numFmtId="3" fontId="62" fillId="0" borderId="32" xfId="0" applyNumberFormat="1" applyFont="1" applyBorder="1" applyAlignment="1">
      <alignment horizontal="center" vertical="center"/>
    </xf>
    <xf numFmtId="0" fontId="63" fillId="0" borderId="21" xfId="0" applyFont="1" applyBorder="1" applyAlignment="1" applyProtection="1">
      <alignment horizontal="center" vertical="center"/>
      <protection hidden="1"/>
    </xf>
    <xf numFmtId="0" fontId="60" fillId="0" borderId="18" xfId="0" applyFont="1" applyBorder="1" applyAlignment="1">
      <alignment horizontal="left" vertical="center"/>
    </xf>
    <xf numFmtId="0" fontId="64" fillId="0" borderId="11" xfId="0" applyFont="1" applyBorder="1" applyAlignment="1" applyProtection="1">
      <alignment horizontal="right" vertical="center" wrapText="1"/>
      <protection hidden="1"/>
    </xf>
    <xf numFmtId="0" fontId="64" fillId="0" borderId="11" xfId="0" applyFont="1" applyBorder="1" applyAlignment="1" applyProtection="1">
      <alignment horizontal="right" wrapText="1"/>
      <protection hidden="1"/>
    </xf>
    <xf numFmtId="0" fontId="64" fillId="18" borderId="11" xfId="0" applyFont="1" applyFill="1" applyBorder="1" applyAlignment="1" applyProtection="1">
      <alignment horizontal="center" wrapText="1"/>
      <protection hidden="1"/>
    </xf>
    <xf numFmtId="0" fontId="64" fillId="18" borderId="11" xfId="0" applyFont="1" applyFill="1" applyBorder="1" applyAlignment="1" applyProtection="1">
      <alignment horizontal="right" wrapText="1"/>
      <protection hidden="1"/>
    </xf>
    <xf numFmtId="3" fontId="60" fillId="0" borderId="27" xfId="0" applyNumberFormat="1" applyFont="1" applyBorder="1" applyAlignment="1">
      <alignment horizontal="center" vertical="center"/>
    </xf>
    <xf numFmtId="0" fontId="56" fillId="0" borderId="0" xfId="0" applyFont="1" applyAlignment="1" applyProtection="1">
      <alignment vertical="center"/>
      <protection hidden="1"/>
    </xf>
    <xf numFmtId="0" fontId="60" fillId="0" borderId="19" xfId="0" applyFont="1" applyBorder="1" applyAlignment="1">
      <alignment horizontal="left" vertical="center"/>
    </xf>
    <xf numFmtId="0" fontId="64" fillId="0" borderId="0" xfId="0" applyFont="1" applyAlignment="1" applyProtection="1">
      <alignment horizontal="right" vertical="center" wrapText="1"/>
      <protection hidden="1"/>
    </xf>
    <xf numFmtId="0" fontId="64" fillId="0" borderId="0" xfId="0" applyFont="1" applyAlignment="1" applyProtection="1">
      <alignment horizontal="right" wrapText="1"/>
      <protection hidden="1"/>
    </xf>
    <xf numFmtId="0" fontId="64" fillId="18" borderId="0" xfId="0" applyFont="1" applyFill="1" applyAlignment="1" applyProtection="1">
      <alignment horizontal="center" wrapText="1"/>
      <protection hidden="1"/>
    </xf>
    <xf numFmtId="0" fontId="64" fillId="18" borderId="0" xfId="0" applyFont="1" applyFill="1" applyAlignment="1" applyProtection="1">
      <alignment horizontal="right" wrapText="1"/>
      <protection hidden="1"/>
    </xf>
    <xf numFmtId="3" fontId="60" fillId="0" borderId="13" xfId="0" applyNumberFormat="1" applyFont="1" applyBorder="1" applyAlignment="1">
      <alignment horizontal="center" vertical="center"/>
    </xf>
    <xf numFmtId="3" fontId="60" fillId="0" borderId="16" xfId="0" applyNumberFormat="1" applyFont="1" applyBorder="1" applyAlignment="1">
      <alignment horizontal="center" vertical="center"/>
    </xf>
    <xf numFmtId="0" fontId="60" fillId="0" borderId="16" xfId="0" applyFont="1" applyBorder="1" applyAlignment="1" applyProtection="1">
      <alignment horizontal="center" vertical="center" wrapText="1"/>
      <protection hidden="1"/>
    </xf>
    <xf numFmtId="0" fontId="60" fillId="0" borderId="17" xfId="0" applyFont="1" applyBorder="1" applyAlignment="1" applyProtection="1">
      <alignment horizontal="center" vertical="center" wrapText="1"/>
      <protection hidden="1"/>
    </xf>
    <xf numFmtId="0" fontId="56" fillId="0" borderId="19" xfId="0" applyFont="1" applyBorder="1" applyAlignment="1" applyProtection="1">
      <alignment vertical="center"/>
      <protection hidden="1"/>
    </xf>
    <xf numFmtId="0" fontId="60" fillId="0" borderId="0" xfId="0" applyFont="1" applyAlignment="1" applyProtection="1">
      <alignment horizontal="center" vertical="center" wrapText="1"/>
      <protection hidden="1"/>
    </xf>
    <xf numFmtId="0" fontId="60" fillId="0" borderId="20" xfId="0" applyFont="1" applyBorder="1" applyAlignment="1" applyProtection="1">
      <alignment vertical="center"/>
      <protection hidden="1"/>
    </xf>
    <xf numFmtId="3" fontId="60" fillId="0" borderId="13" xfId="0" applyNumberFormat="1" applyFont="1" applyBorder="1" applyAlignment="1">
      <alignment horizontal="center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60" fillId="0" borderId="17" xfId="0" applyFont="1" applyBorder="1" applyAlignment="1" applyProtection="1">
      <alignment horizontal="center" vertical="center"/>
      <protection hidden="1"/>
    </xf>
    <xf numFmtId="0" fontId="60" fillId="0" borderId="26" xfId="0" applyFont="1" applyBorder="1" applyAlignment="1">
      <alignment horizontal="left" vertical="center"/>
    </xf>
    <xf numFmtId="0" fontId="56" fillId="0" borderId="28" xfId="0" applyFont="1" applyBorder="1" applyAlignment="1" applyProtection="1">
      <alignment vertical="center"/>
      <protection hidden="1"/>
    </xf>
    <xf numFmtId="0" fontId="56" fillId="0" borderId="28" xfId="0" applyFont="1" applyBorder="1" applyAlignment="1" applyProtection="1">
      <alignment horizontal="center" vertical="center"/>
      <protection hidden="1"/>
    </xf>
    <xf numFmtId="3" fontId="60" fillId="0" borderId="14" xfId="0" applyNumberFormat="1" applyFont="1" applyBorder="1" applyAlignment="1">
      <alignment horizontal="center" vertical="center"/>
    </xf>
    <xf numFmtId="9" fontId="60" fillId="0" borderId="14" xfId="0" applyNumberFormat="1" applyFont="1" applyBorder="1" applyAlignment="1">
      <alignment horizontal="center" vertical="center"/>
    </xf>
    <xf numFmtId="0" fontId="60" fillId="0" borderId="14" xfId="0" applyFont="1" applyBorder="1" applyAlignment="1" applyProtection="1">
      <alignment horizontal="center" vertical="center"/>
      <protection hidden="1"/>
    </xf>
    <xf numFmtId="0" fontId="60" fillId="0" borderId="15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3" fillId="0" borderId="33" xfId="0" applyFont="1" applyBorder="1" applyAlignment="1" applyProtection="1">
      <alignment horizontal="center" vertical="center"/>
      <protection hidden="1"/>
    </xf>
    <xf numFmtId="0" fontId="63" fillId="0" borderId="37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10" xfId="0" applyFont="1" applyBorder="1" applyAlignment="1" applyProtection="1">
      <alignment horizontal="center" vertical="center"/>
      <protection hidden="1"/>
    </xf>
    <xf numFmtId="1" fontId="63" fillId="0" borderId="12" xfId="0" applyNumberFormat="1" applyFont="1" applyBorder="1" applyAlignment="1" applyProtection="1">
      <alignment horizontal="center" vertical="center"/>
      <protection hidden="1"/>
    </xf>
    <xf numFmtId="3" fontId="63" fillId="0" borderId="23" xfId="0" applyNumberFormat="1" applyFont="1" applyBorder="1" applyAlignment="1" applyProtection="1">
      <alignment horizontal="center" vertical="center"/>
      <protection hidden="1"/>
    </xf>
    <xf numFmtId="0" fontId="63" fillId="51" borderId="0" xfId="0" applyFont="1" applyFill="1" applyAlignment="1" applyProtection="1">
      <alignment horizontal="center" vertical="center"/>
      <protection hidden="1"/>
    </xf>
    <xf numFmtId="1" fontId="63" fillId="51" borderId="0" xfId="0" applyNumberFormat="1" applyFont="1" applyFill="1" applyAlignment="1" applyProtection="1">
      <alignment horizontal="center" vertical="center"/>
      <protection hidden="1"/>
    </xf>
    <xf numFmtId="1" fontId="63" fillId="0" borderId="0" xfId="0" applyNumberFormat="1" applyFont="1" applyAlignment="1" applyProtection="1">
      <alignment vertical="center"/>
      <protection hidden="1"/>
    </xf>
    <xf numFmtId="1" fontId="63" fillId="0" borderId="0" xfId="0" applyNumberFormat="1" applyFont="1" applyAlignment="1" applyProtection="1">
      <alignment horizontal="center" vertical="center"/>
      <protection hidden="1"/>
    </xf>
    <xf numFmtId="0" fontId="54" fillId="0" borderId="11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0" fontId="47" fillId="0" borderId="11" xfId="0" applyFont="1" applyBorder="1" applyAlignment="1" applyProtection="1">
      <alignment vertical="center"/>
      <protection hidden="1"/>
    </xf>
    <xf numFmtId="0" fontId="60" fillId="0" borderId="11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21" xfId="0" applyFont="1" applyBorder="1" applyAlignment="1" applyProtection="1">
      <alignment vertical="center"/>
      <protection hidden="1"/>
    </xf>
    <xf numFmtId="0" fontId="56" fillId="54" borderId="21" xfId="0" applyFont="1" applyFill="1" applyBorder="1" applyAlignment="1">
      <alignment horizontal="center" vertical="center"/>
    </xf>
    <xf numFmtId="0" fontId="56" fillId="54" borderId="30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quotePrefix="1" applyFont="1" applyBorder="1" applyAlignment="1">
      <alignment horizontal="center" vertical="center"/>
    </xf>
    <xf numFmtId="0" fontId="56" fillId="0" borderId="0" xfId="0" quotePrefix="1" applyFont="1" applyAlignment="1">
      <alignment horizontal="center" vertical="center"/>
    </xf>
    <xf numFmtId="3" fontId="56" fillId="0" borderId="34" xfId="0" applyNumberFormat="1" applyFont="1" applyBorder="1" applyAlignment="1" applyProtection="1">
      <alignment horizontal="center" vertical="center"/>
      <protection hidden="1"/>
    </xf>
    <xf numFmtId="3" fontId="60" fillId="0" borderId="34" xfId="0" applyNumberFormat="1" applyFont="1" applyBorder="1" applyAlignment="1">
      <alignment horizontal="center" vertical="center"/>
    </xf>
    <xf numFmtId="0" fontId="56" fillId="0" borderId="35" xfId="0" applyFont="1" applyBorder="1" applyAlignment="1" applyProtection="1">
      <alignment horizontal="center" vertical="center"/>
      <protection hidden="1"/>
    </xf>
    <xf numFmtId="3" fontId="60" fillId="0" borderId="32" xfId="0" applyNumberFormat="1" applyFont="1" applyBorder="1" applyAlignment="1">
      <alignment horizontal="center" vertical="center"/>
    </xf>
    <xf numFmtId="0" fontId="56" fillId="0" borderId="33" xfId="0" applyFont="1" applyBorder="1" applyAlignment="1" applyProtection="1">
      <alignment horizontal="center" vertical="center"/>
      <protection hidden="1"/>
    </xf>
    <xf numFmtId="0" fontId="56" fillId="0" borderId="21" xfId="0" applyFont="1" applyBorder="1" applyAlignment="1" applyProtection="1">
      <alignment horizontal="center" vertical="center"/>
      <protection hidden="1"/>
    </xf>
    <xf numFmtId="0" fontId="56" fillId="0" borderId="37" xfId="0" applyFont="1" applyBorder="1" applyAlignment="1" applyProtection="1">
      <alignment horizontal="center" vertical="center"/>
      <protection hidden="1"/>
    </xf>
    <xf numFmtId="3" fontId="56" fillId="0" borderId="32" xfId="0" applyNumberFormat="1" applyFont="1" applyBorder="1" applyAlignment="1">
      <alignment horizontal="center" vertical="center"/>
    </xf>
    <xf numFmtId="3" fontId="56" fillId="0" borderId="64" xfId="0" applyNumberFormat="1" applyFont="1" applyBorder="1" applyAlignment="1" applyProtection="1">
      <alignment horizontal="center" vertical="center"/>
      <protection hidden="1"/>
    </xf>
    <xf numFmtId="3" fontId="60" fillId="0" borderId="64" xfId="0" applyNumberFormat="1" applyFont="1" applyBorder="1" applyAlignment="1">
      <alignment horizontal="center" vertical="center"/>
    </xf>
    <xf numFmtId="0" fontId="61" fillId="54" borderId="30" xfId="0" applyFont="1" applyFill="1" applyBorder="1" applyAlignment="1">
      <alignment horizontal="center" vertical="center"/>
    </xf>
    <xf numFmtId="0" fontId="60" fillId="0" borderId="24" xfId="0" quotePrefix="1" applyFont="1" applyBorder="1" applyAlignment="1">
      <alignment horizontal="left" vertical="center"/>
    </xf>
    <xf numFmtId="0" fontId="58" fillId="0" borderId="58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56" fillId="0" borderId="30" xfId="0" applyFont="1" applyBorder="1" applyAlignment="1" applyProtection="1">
      <alignment horizontal="center" vertical="center"/>
      <protection hidden="1"/>
    </xf>
    <xf numFmtId="0" fontId="55" fillId="0" borderId="30" xfId="0" applyFont="1" applyBorder="1" applyAlignment="1" applyProtection="1">
      <alignment horizontal="center" vertical="center"/>
      <protection hidden="1"/>
    </xf>
    <xf numFmtId="0" fontId="55" fillId="0" borderId="31" xfId="0" applyFont="1" applyBorder="1" applyAlignment="1" applyProtection="1">
      <alignment horizontal="center" vertical="center"/>
      <protection hidden="1"/>
    </xf>
    <xf numFmtId="0" fontId="60" fillId="0" borderId="38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6" xfId="0" applyFont="1" applyBorder="1" applyAlignment="1">
      <alignment vertical="center"/>
    </xf>
    <xf numFmtId="0" fontId="56" fillId="0" borderId="21" xfId="0" applyFont="1" applyBorder="1" applyAlignment="1" applyProtection="1">
      <alignment vertical="center"/>
      <protection hidden="1"/>
    </xf>
    <xf numFmtId="0" fontId="59" fillId="0" borderId="42" xfId="84" applyFont="1" applyBorder="1" applyAlignment="1">
      <alignment horizontal="left" vertical="center"/>
    </xf>
    <xf numFmtId="0" fontId="59" fillId="0" borderId="30" xfId="84" applyFont="1" applyBorder="1" applyAlignment="1">
      <alignment horizontal="left" vertical="center"/>
    </xf>
    <xf numFmtId="0" fontId="59" fillId="0" borderId="36" xfId="84" applyFont="1" applyBorder="1" applyAlignment="1">
      <alignment vertical="center"/>
    </xf>
    <xf numFmtId="2" fontId="56" fillId="0" borderId="30" xfId="0" applyNumberFormat="1" applyFont="1" applyBorder="1" applyAlignment="1" applyProtection="1">
      <alignment vertical="center"/>
      <protection hidden="1"/>
    </xf>
    <xf numFmtId="0" fontId="56" fillId="0" borderId="30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3" fontId="59" fillId="0" borderId="32" xfId="75" applyNumberFormat="1" applyFont="1" applyBorder="1" applyAlignment="1">
      <alignment horizontal="center" vertical="center"/>
    </xf>
    <xf numFmtId="2" fontId="56" fillId="0" borderId="22" xfId="0" applyNumberFormat="1" applyFont="1" applyBorder="1" applyAlignment="1" applyProtection="1">
      <alignment vertical="center"/>
      <protection hidden="1"/>
    </xf>
    <xf numFmtId="0" fontId="56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59" fillId="0" borderId="57" xfId="84" applyFont="1" applyBorder="1" applyAlignment="1">
      <alignment horizontal="left" vertical="center"/>
    </xf>
    <xf numFmtId="0" fontId="59" fillId="0" borderId="39" xfId="84" applyFont="1" applyBorder="1" applyAlignment="1">
      <alignment horizontal="left" vertical="center"/>
    </xf>
    <xf numFmtId="0" fontId="59" fillId="0" borderId="43" xfId="84" applyFont="1" applyBorder="1" applyAlignment="1">
      <alignment vertical="center"/>
    </xf>
    <xf numFmtId="2" fontId="56" fillId="0" borderId="39" xfId="0" applyNumberFormat="1" applyFont="1" applyBorder="1" applyAlignment="1" applyProtection="1">
      <alignment vertical="center"/>
      <protection hidden="1"/>
    </xf>
    <xf numFmtId="0" fontId="56" fillId="0" borderId="39" xfId="0" applyFont="1" applyBorder="1" applyAlignment="1" applyProtection="1">
      <alignment horizontal="center" vertical="center"/>
      <protection hidden="1"/>
    </xf>
    <xf numFmtId="0" fontId="56" fillId="0" borderId="39" xfId="0" applyFont="1" applyBorder="1" applyAlignment="1" applyProtection="1">
      <alignment vertical="center"/>
      <protection hidden="1"/>
    </xf>
    <xf numFmtId="3" fontId="59" fillId="0" borderId="40" xfId="75" applyNumberFormat="1" applyFont="1" applyBorder="1" applyAlignment="1">
      <alignment horizontal="center" vertical="center"/>
    </xf>
    <xf numFmtId="1" fontId="60" fillId="0" borderId="0" xfId="0" applyNumberFormat="1" applyFont="1" applyAlignment="1" applyProtection="1">
      <alignment horizontal="left" vertical="center"/>
      <protection hidden="1"/>
    </xf>
    <xf numFmtId="1" fontId="60" fillId="51" borderId="0" xfId="0" applyNumberFormat="1" applyFont="1" applyFill="1" applyAlignment="1" applyProtection="1">
      <alignment vertical="center"/>
      <protection hidden="1"/>
    </xf>
    <xf numFmtId="0" fontId="56" fillId="51" borderId="0" xfId="0" applyFont="1" applyFill="1" applyAlignment="1" applyProtection="1">
      <alignment vertical="center"/>
      <protection hidden="1"/>
    </xf>
    <xf numFmtId="0" fontId="56" fillId="51" borderId="0" xfId="0" applyFont="1" applyFill="1" applyAlignment="1" applyProtection="1">
      <alignment horizontal="center" vertical="center"/>
      <protection hidden="1"/>
    </xf>
    <xf numFmtId="3" fontId="60" fillId="0" borderId="40" xfId="0" applyNumberFormat="1" applyFont="1" applyBorder="1" applyAlignment="1">
      <alignment horizontal="center" vertical="center"/>
    </xf>
    <xf numFmtId="0" fontId="68" fillId="52" borderId="13" xfId="0" applyFont="1" applyFill="1" applyBorder="1" applyAlignment="1" applyProtection="1">
      <alignment horizontal="center" vertical="center"/>
      <protection hidden="1"/>
    </xf>
    <xf numFmtId="0" fontId="68" fillId="53" borderId="13" xfId="0" applyFont="1" applyFill="1" applyBorder="1" applyAlignment="1" applyProtection="1">
      <alignment horizontal="center" vertical="center"/>
      <protection hidden="1"/>
    </xf>
    <xf numFmtId="0" fontId="68" fillId="52" borderId="32" xfId="0" applyFont="1" applyFill="1" applyBorder="1" applyAlignment="1" applyProtection="1">
      <alignment horizontal="center" vertical="center"/>
      <protection hidden="1"/>
    </xf>
    <xf numFmtId="0" fontId="68" fillId="53" borderId="32" xfId="0" applyFont="1" applyFill="1" applyBorder="1" applyAlignment="1" applyProtection="1">
      <alignment horizontal="center" vertical="center"/>
      <protection hidden="1"/>
    </xf>
    <xf numFmtId="0" fontId="61" fillId="0" borderId="13" xfId="0" applyFont="1" applyBorder="1" applyAlignment="1" applyProtection="1">
      <alignment horizontal="center" vertical="center"/>
      <protection hidden="1"/>
    </xf>
    <xf numFmtId="0" fontId="61" fillId="0" borderId="32" xfId="0" applyFont="1" applyBorder="1" applyAlignment="1" applyProtection="1">
      <alignment horizontal="center" vertical="center"/>
      <protection hidden="1"/>
    </xf>
    <xf numFmtId="0" fontId="61" fillId="0" borderId="21" xfId="0" applyFont="1" applyBorder="1" applyAlignment="1" applyProtection="1">
      <alignment horizontal="center" vertical="center"/>
      <protection hidden="1"/>
    </xf>
    <xf numFmtId="0" fontId="56" fillId="54" borderId="62" xfId="0" applyFont="1" applyFill="1" applyBorder="1" applyAlignment="1">
      <alignment horizontal="left" vertical="center"/>
    </xf>
    <xf numFmtId="0" fontId="56" fillId="54" borderId="42" xfId="0" applyFont="1" applyFill="1" applyBorder="1" applyAlignment="1">
      <alignment horizontal="left" vertical="center"/>
    </xf>
    <xf numFmtId="0" fontId="56" fillId="54" borderId="42" xfId="139" applyFont="1" applyFill="1" applyBorder="1" applyAlignment="1">
      <alignment horizontal="left" vertical="center"/>
    </xf>
    <xf numFmtId="0" fontId="61" fillId="0" borderId="40" xfId="0" applyFont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right" vertical="top"/>
      <protection hidden="1"/>
    </xf>
    <xf numFmtId="0" fontId="71" fillId="0" borderId="21" xfId="0" applyFont="1" applyBorder="1" applyAlignment="1" applyProtection="1">
      <alignment horizontal="right" vertical="top"/>
      <protection hidden="1"/>
    </xf>
    <xf numFmtId="0" fontId="60" fillId="0" borderId="25" xfId="0" quotePrefix="1" applyFont="1" applyBorder="1" applyAlignment="1">
      <alignment horizontal="left" vertical="center"/>
    </xf>
    <xf numFmtId="0" fontId="69" fillId="0" borderId="0" xfId="61" applyFont="1" applyFill="1" applyBorder="1" applyAlignment="1" applyProtection="1">
      <alignment horizontal="right" vertical="top"/>
      <protection hidden="1"/>
    </xf>
    <xf numFmtId="0" fontId="70" fillId="0" borderId="0" xfId="0" applyFont="1" applyAlignment="1" applyProtection="1">
      <alignment horizontal="right" vertical="top"/>
      <protection hidden="1"/>
    </xf>
    <xf numFmtId="0" fontId="70" fillId="0" borderId="21" xfId="0" applyFont="1" applyBorder="1" applyAlignment="1" applyProtection="1">
      <alignment horizontal="right" vertical="top"/>
      <protection hidden="1"/>
    </xf>
    <xf numFmtId="0" fontId="65" fillId="0" borderId="0" xfId="61" applyFont="1" applyFill="1" applyBorder="1" applyAlignment="1" applyProtection="1">
      <alignment horizontal="left" vertical="top" wrapText="1"/>
      <protection hidden="1"/>
    </xf>
    <xf numFmtId="0" fontId="66" fillId="0" borderId="0" xfId="76" applyFont="1" applyAlignment="1">
      <alignment horizontal="left" vertical="top" wrapText="1"/>
    </xf>
    <xf numFmtId="0" fontId="67" fillId="0" borderId="0" xfId="76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7" fillId="0" borderId="46" xfId="0" applyFont="1" applyBorder="1" applyAlignment="1">
      <alignment horizontal="left" vertical="top" wrapText="1"/>
    </xf>
    <xf numFmtId="0" fontId="66" fillId="0" borderId="21" xfId="76" applyFont="1" applyBorder="1" applyAlignment="1">
      <alignment horizontal="left" vertical="top" wrapText="1"/>
    </xf>
    <xf numFmtId="0" fontId="67" fillId="0" borderId="21" xfId="76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47" xfId="0" applyFont="1" applyBorder="1" applyAlignment="1">
      <alignment horizontal="left" vertical="top" wrapText="1"/>
    </xf>
    <xf numFmtId="0" fontId="61" fillId="0" borderId="0" xfId="0" applyFont="1" applyAlignment="1" applyProtection="1">
      <alignment horizontal="left" vertical="top"/>
      <protection hidden="1"/>
    </xf>
    <xf numFmtId="0" fontId="61" fillId="0" borderId="21" xfId="0" applyFont="1" applyBorder="1" applyAlignment="1" applyProtection="1">
      <alignment horizontal="left" vertical="top"/>
      <protection hidden="1"/>
    </xf>
    <xf numFmtId="3" fontId="52" fillId="19" borderId="44" xfId="0" applyNumberFormat="1" applyFont="1" applyFill="1" applyBorder="1" applyAlignment="1" applyProtection="1">
      <alignment horizontal="left" vertical="center"/>
      <protection hidden="1"/>
    </xf>
    <xf numFmtId="3" fontId="52" fillId="19" borderId="11" xfId="0" applyNumberFormat="1" applyFont="1" applyFill="1" applyBorder="1" applyAlignment="1" applyProtection="1">
      <alignment horizontal="left" vertical="center"/>
      <protection hidden="1"/>
    </xf>
    <xf numFmtId="3" fontId="52" fillId="19" borderId="45" xfId="0" applyNumberFormat="1" applyFont="1" applyFill="1" applyBorder="1" applyAlignment="1" applyProtection="1">
      <alignment horizontal="left" vertical="center"/>
      <protection hidden="1"/>
    </xf>
    <xf numFmtId="3" fontId="52" fillId="19" borderId="16" xfId="0" applyNumberFormat="1" applyFont="1" applyFill="1" applyBorder="1" applyAlignment="1" applyProtection="1">
      <alignment horizontal="left" vertical="center"/>
      <protection hidden="1"/>
    </xf>
    <xf numFmtId="3" fontId="52" fillId="19" borderId="0" xfId="0" applyNumberFormat="1" applyFont="1" applyFill="1" applyAlignment="1" applyProtection="1">
      <alignment horizontal="left" vertical="center"/>
      <protection hidden="1"/>
    </xf>
    <xf numFmtId="3" fontId="52" fillId="19" borderId="17" xfId="0" applyNumberFormat="1" applyFont="1" applyFill="1" applyBorder="1" applyAlignment="1" applyProtection="1">
      <alignment horizontal="left" vertical="center"/>
      <protection hidden="1"/>
    </xf>
    <xf numFmtId="0" fontId="52" fillId="51" borderId="16" xfId="0" applyFont="1" applyFill="1" applyBorder="1" applyAlignment="1">
      <alignment horizontal="left" vertical="center"/>
    </xf>
    <xf numFmtId="0" fontId="52" fillId="51" borderId="0" xfId="0" applyFont="1" applyFill="1" applyAlignment="1">
      <alignment horizontal="left" vertical="center"/>
    </xf>
    <xf numFmtId="0" fontId="52" fillId="51" borderId="17" xfId="0" applyFont="1" applyFill="1" applyBorder="1" applyAlignment="1">
      <alignment horizontal="left" vertical="center"/>
    </xf>
    <xf numFmtId="0" fontId="52" fillId="51" borderId="60" xfId="0" applyFont="1" applyFill="1" applyBorder="1" applyAlignment="1">
      <alignment horizontal="left" vertical="center"/>
    </xf>
    <xf numFmtId="0" fontId="52" fillId="51" borderId="12" xfId="0" applyFont="1" applyFill="1" applyBorder="1" applyAlignment="1">
      <alignment horizontal="left" vertical="center"/>
    </xf>
    <xf numFmtId="0" fontId="52" fillId="51" borderId="23" xfId="0" applyFont="1" applyFill="1" applyBorder="1" applyAlignment="1">
      <alignment horizontal="left" vertical="center"/>
    </xf>
    <xf numFmtId="3" fontId="60" fillId="51" borderId="44" xfId="0" applyNumberFormat="1" applyFont="1" applyFill="1" applyBorder="1" applyAlignment="1">
      <alignment horizontal="center" vertical="center"/>
    </xf>
    <xf numFmtId="3" fontId="60" fillId="51" borderId="11" xfId="0" applyNumberFormat="1" applyFont="1" applyFill="1" applyBorder="1" applyAlignment="1">
      <alignment horizontal="center" vertical="center"/>
    </xf>
    <xf numFmtId="3" fontId="60" fillId="51" borderId="61" xfId="0" applyNumberFormat="1" applyFont="1" applyFill="1" applyBorder="1" applyAlignment="1">
      <alignment horizontal="center" vertical="center"/>
    </xf>
    <xf numFmtId="3" fontId="60" fillId="0" borderId="16" xfId="0" applyNumberFormat="1" applyFont="1" applyBorder="1" applyAlignment="1">
      <alignment horizontal="center"/>
    </xf>
    <xf numFmtId="3" fontId="60" fillId="0" borderId="0" xfId="0" applyNumberFormat="1" applyFont="1" applyAlignment="1">
      <alignment horizontal="center"/>
    </xf>
    <xf numFmtId="3" fontId="60" fillId="0" borderId="46" xfId="0" applyNumberFormat="1" applyFont="1" applyBorder="1" applyAlignment="1">
      <alignment horizontal="center"/>
    </xf>
    <xf numFmtId="0" fontId="60" fillId="0" borderId="44" xfId="0" applyFont="1" applyBorder="1" applyAlignment="1" applyProtection="1">
      <alignment horizontal="center" vertical="center" wrapText="1"/>
      <protection hidden="1"/>
    </xf>
    <xf numFmtId="0" fontId="60" fillId="0" borderId="45" xfId="0" applyFont="1" applyBorder="1" applyAlignment="1" applyProtection="1">
      <alignment horizontal="center" vertical="center" wrapText="1"/>
      <protection hidden="1"/>
    </xf>
    <xf numFmtId="0" fontId="50" fillId="18" borderId="11" xfId="0" applyFont="1" applyFill="1" applyBorder="1" applyAlignment="1" applyProtection="1">
      <alignment horizontal="right" vertical="center" wrapText="1"/>
      <protection hidden="1"/>
    </xf>
    <xf numFmtId="0" fontId="50" fillId="0" borderId="45" xfId="0" applyFont="1" applyBorder="1" applyAlignment="1" applyProtection="1">
      <alignment horizontal="right" vertical="center" wrapText="1"/>
      <protection hidden="1"/>
    </xf>
    <xf numFmtId="0" fontId="50" fillId="18" borderId="12" xfId="0" applyFont="1" applyFill="1" applyBorder="1" applyAlignment="1" applyProtection="1">
      <alignment horizontal="right" vertical="center" wrapText="1"/>
      <protection hidden="1"/>
    </xf>
    <xf numFmtId="0" fontId="50" fillId="0" borderId="23" xfId="0" applyFont="1" applyBorder="1" applyAlignment="1" applyProtection="1">
      <alignment horizontal="right" vertical="center" wrapText="1"/>
      <protection hidden="1"/>
    </xf>
    <xf numFmtId="0" fontId="64" fillId="18" borderId="11" xfId="0" applyFont="1" applyFill="1" applyBorder="1" applyAlignment="1" applyProtection="1">
      <alignment horizontal="left" vertical="center"/>
      <protection hidden="1"/>
    </xf>
    <xf numFmtId="0" fontId="56" fillId="0" borderId="11" xfId="0" applyFont="1" applyBorder="1" applyAlignment="1">
      <alignment horizontal="left" vertical="center"/>
    </xf>
    <xf numFmtId="0" fontId="65" fillId="18" borderId="0" xfId="61" applyFont="1" applyFill="1" applyBorder="1" applyAlignment="1" applyProtection="1">
      <alignment horizontal="left" vertical="center"/>
      <protection hidden="1"/>
    </xf>
    <xf numFmtId="0" fontId="56" fillId="0" borderId="0" xfId="0" applyFont="1" applyAlignment="1">
      <alignment horizontal="left" vertical="center"/>
    </xf>
    <xf numFmtId="0" fontId="60" fillId="0" borderId="27" xfId="0" applyFont="1" applyBorder="1" applyAlignment="1" applyProtection="1">
      <alignment horizontal="center" vertical="center" wrapText="1"/>
      <protection hidden="1"/>
    </xf>
    <xf numFmtId="0" fontId="60" fillId="0" borderId="13" xfId="0" applyFont="1" applyBorder="1" applyAlignment="1" applyProtection="1">
      <alignment horizontal="center" vertical="center" wrapText="1"/>
      <protection hidden="1"/>
    </xf>
  </cellXfs>
  <cellStyles count="164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1" xfId="131" builtinId="30" customBuiltin="1"/>
    <cellStyle name="20 % – Zvýraznění 2" xfId="132" builtinId="34" customBuiltin="1"/>
    <cellStyle name="20 % – Zvýraznění 3" xfId="133" builtinId="38" customBuiltin="1"/>
    <cellStyle name="20 % – Zvýraznění 4" xfId="136" builtinId="42" customBuiltin="1"/>
    <cellStyle name="20 % – Zvýraznění 5" xfId="11" builtinId="46" customBuiltin="1"/>
    <cellStyle name="20 % – Zvýraznění 5 2" xfId="147" xr:uid="{28928AE0-5899-4AD4-B596-BCFFEE81C99C}"/>
    <cellStyle name="20 % – Zvýraznění 6" xfId="12" builtinId="50" customBuiltin="1"/>
    <cellStyle name="20 % – Zvýraznění 6 2" xfId="150" xr:uid="{37538BC2-4B75-42EF-852B-5C51343AFAE1}"/>
    <cellStyle name="20 % – Zvýraznění1 2" xfId="7" xr:uid="{00000000-0005-0000-0000-000006000000}"/>
    <cellStyle name="20 % – Zvýraznění2 2" xfId="8" xr:uid="{00000000-0005-0000-0000-000007000000}"/>
    <cellStyle name="20 % – Zvýraznění3 2" xfId="9" xr:uid="{00000000-0005-0000-0000-000008000000}"/>
    <cellStyle name="20 % – Zvýraznění4 2" xfId="10" xr:uid="{00000000-0005-0000-0000-000009000000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1 2" xfId="142" xr:uid="{16407911-3446-4A93-B13B-FB2CFC41A2DE}"/>
    <cellStyle name="40 % – Zvýraznění 2" xfId="20" builtinId="35" customBuiltin="1"/>
    <cellStyle name="40 % – Zvýraznění 2 2" xfId="144" xr:uid="{46B145E3-E35E-4325-8840-941B59620603}"/>
    <cellStyle name="40 % – Zvýraznění 3" xfId="134" builtinId="39" customBuiltin="1"/>
    <cellStyle name="40 % – Zvýraznění 4" xfId="22" builtinId="43" customBuiltin="1"/>
    <cellStyle name="40 % – Zvýraznění 4 2" xfId="146" xr:uid="{A09A1C6A-FD73-4460-975F-31A3D8FD64E6}"/>
    <cellStyle name="40 % – Zvýraznění 5" xfId="23" builtinId="47" customBuiltin="1"/>
    <cellStyle name="40 % – Zvýraznění 5 2" xfId="148" xr:uid="{96E2BC4D-3F2D-41FA-BA0B-B6D2DB674BAA}"/>
    <cellStyle name="40 % – Zvýraznění 6" xfId="24" builtinId="51" customBuiltin="1"/>
    <cellStyle name="40 % – Zvýraznění 6 2" xfId="151" xr:uid="{D6C695D1-9C2D-47AF-9418-20E544639A97}"/>
    <cellStyle name="40 % – Zvýraznění3 2" xfId="21" xr:uid="{00000000-0005-0000-0000-000014000000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1 2" xfId="155" xr:uid="{DD92A393-EF37-4943-B6EE-22EFC01B3366}"/>
    <cellStyle name="60 % – Zvýraznění 1 3" xfId="143" xr:uid="{84089340-E30B-4523-A29C-11A4E2F1A568}"/>
    <cellStyle name="60 % – Zvýraznění 2" xfId="32" builtinId="36" customBuiltin="1"/>
    <cellStyle name="60 % – Zvýraznění 2 2" xfId="156" xr:uid="{DA101644-0DFB-4F12-B1A4-8934AD63D44A}"/>
    <cellStyle name="60 % – Zvýraznění 2 3" xfId="145" xr:uid="{E8F51422-2A6E-40AB-BD73-0FF893158CE7}"/>
    <cellStyle name="60 % – Zvýraznění 3" xfId="135" builtinId="40" customBuiltin="1"/>
    <cellStyle name="60 % – Zvýraznění 3 2" xfId="157" xr:uid="{9E18569A-1272-4FE9-97F3-55645857C280}"/>
    <cellStyle name="60 % – Zvýraznění 4" xfId="137" builtinId="44" customBuiltin="1"/>
    <cellStyle name="60 % – Zvýraznění 4 2" xfId="158" xr:uid="{2891B851-5EA1-4625-BD4A-E84728FD40AA}"/>
    <cellStyle name="60 % – Zvýraznění 5" xfId="35" builtinId="48" customBuiltin="1"/>
    <cellStyle name="60 % – Zvýraznění 5 2" xfId="159" xr:uid="{1C745468-444E-40B0-AEE8-EA53B745291B}"/>
    <cellStyle name="60 % – Zvýraznění 5 3" xfId="149" xr:uid="{6AAFCD8F-BBF1-4168-B1C2-6FDF04A313C0}"/>
    <cellStyle name="60 % – Zvýraznění 6" xfId="138" builtinId="52" customBuiltin="1"/>
    <cellStyle name="60 % – Zvýraznění 6 2" xfId="160" xr:uid="{09E5216C-B9A1-4B64-90DC-7CE75BA743E1}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a 2 2" xfId="163" xr:uid="{7FB0196C-6CA1-4084-A5A1-1FFA4660C064}"/>
    <cellStyle name="Čárky bez des. míst 2" xfId="47" xr:uid="{00000000-0005-0000-0000-00002E000000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3" xfId="51" xr:uid="{00000000-0005-0000-0000-000032000000}"/>
    <cellStyle name="Dezimal [0] 3 2" xfId="52" xr:uid="{00000000-0005-0000-0000-000033000000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Komma 2" xfId="63" xr:uid="{00000000-0005-0000-0000-00003E000000}"/>
    <cellStyle name="Komma 3" xfId="64" xr:uid="{00000000-0005-0000-0000-00003F000000}"/>
    <cellStyle name="Komma 3 2" xfId="65" xr:uid="{00000000-0005-0000-0000-000040000000}"/>
    <cellStyle name="Kontrolní buňka" xfId="66" builtinId="23" customBuiltin="1"/>
    <cellStyle name="Měna 2" xfId="154" xr:uid="{9E60C9C3-09F3-428A-BECF-7919491C87B4}"/>
    <cellStyle name="Měna 3" xfId="152" xr:uid="{434B7711-DBF7-49B6-884C-EDAD4A8B09A2}"/>
    <cellStyle name="Měna 3 2" xfId="161" xr:uid="{DDDC2D41-18B0-4335-8298-E297D6C63ADC}"/>
    <cellStyle name="Migliaia (0)" xfId="67" xr:uid="{00000000-0005-0000-0000-000042000000}"/>
    <cellStyle name="Nadpis 1" xfId="68" builtinId="16" customBuiltin="1"/>
    <cellStyle name="Nadpis 2" xfId="69" builtinId="17" customBuiltin="1"/>
    <cellStyle name="Nadpis 3" xfId="70" builtinId="18" customBuiltin="1"/>
    <cellStyle name="Nadpis 4" xfId="71" builtinId="19" customBuiltin="1"/>
    <cellStyle name="Název" xfId="130" builtinId="15" customBuiltin="1"/>
    <cellStyle name="Název 2" xfId="72" xr:uid="{00000000-0005-0000-0000-000047000000}"/>
    <cellStyle name="Neutral 2" xfId="73" xr:uid="{00000000-0005-0000-0000-000048000000}"/>
    <cellStyle name="Neutrální" xfId="74" builtinId="28" customBuiltin="1"/>
    <cellStyle name="Neutrální 2" xfId="153" xr:uid="{ED31E445-5664-4FF7-B7C7-4C4E65AE0AB5}"/>
    <cellStyle name="Neutrální 3" xfId="140" xr:uid="{07647E82-E214-46DF-AB05-D154F5C68C05}"/>
    <cellStyle name="Normální" xfId="0" builtinId="0"/>
    <cellStyle name="Normální 10" xfId="75" xr:uid="{00000000-0005-0000-0000-00004B000000}"/>
    <cellStyle name="Normální 11" xfId="139" xr:uid="{C9587861-6660-425B-BD77-90BB00816C1A}"/>
    <cellStyle name="Normální 2" xfId="76" xr:uid="{00000000-0005-0000-0000-00004C000000}"/>
    <cellStyle name="Normální 3" xfId="77" xr:uid="{00000000-0005-0000-0000-00004D000000}"/>
    <cellStyle name="Normální 3 2" xfId="78" xr:uid="{00000000-0005-0000-0000-00004E000000}"/>
    <cellStyle name="Normální 4" xfId="79" xr:uid="{00000000-0005-0000-0000-00004F000000}"/>
    <cellStyle name="Normální 4 2" xfId="80" xr:uid="{00000000-0005-0000-0000-000050000000}"/>
    <cellStyle name="Normální 5" xfId="81" xr:uid="{00000000-0005-0000-0000-000051000000}"/>
    <cellStyle name="normální 5 2" xfId="82" xr:uid="{00000000-0005-0000-0000-000052000000}"/>
    <cellStyle name="Normální 6" xfId="83" xr:uid="{00000000-0005-0000-0000-000053000000}"/>
    <cellStyle name="Normální 7" xfId="84" xr:uid="{00000000-0005-0000-0000-000054000000}"/>
    <cellStyle name="Normální 8" xfId="85" xr:uid="{00000000-0005-0000-0000-000055000000}"/>
    <cellStyle name="Normální 9" xfId="86" xr:uid="{00000000-0005-0000-0000-000056000000}"/>
    <cellStyle name="Notiz 2" xfId="87" xr:uid="{00000000-0005-0000-0000-000057000000}"/>
    <cellStyle name="Notiz 2 2" xfId="88" xr:uid="{00000000-0005-0000-0000-000058000000}"/>
    <cellStyle name="Poznámka 2" xfId="89" xr:uid="{00000000-0005-0000-0000-000059000000}"/>
    <cellStyle name="Poznámka 3" xfId="141" xr:uid="{CCC1F22F-9E04-43B2-A9EF-113A6298ECED}"/>
    <cellStyle name="Procenta 2" xfId="90" xr:uid="{00000000-0005-0000-0000-00005A000000}"/>
    <cellStyle name="Procenta 3" xfId="91" xr:uid="{00000000-0005-0000-0000-00005B000000}"/>
    <cellStyle name="Propojená buňka" xfId="92" builtinId="24" customBuiltin="1"/>
    <cellStyle name="Prozent 2" xfId="93" xr:uid="{00000000-0005-0000-0000-00005D000000}"/>
    <cellStyle name="Prozent 3" xfId="94" xr:uid="{00000000-0005-0000-0000-00005E000000}"/>
    <cellStyle name="Schlecht 2" xfId="95" xr:uid="{00000000-0005-0000-0000-00005F000000}"/>
    <cellStyle name="Správně" xfId="96" builtinId="26" customBuiltin="1"/>
    <cellStyle name="Standard 11" xfId="97" xr:uid="{00000000-0005-0000-0000-000061000000}"/>
    <cellStyle name="Standard 2" xfId="98" xr:uid="{00000000-0005-0000-0000-000062000000}"/>
    <cellStyle name="Standard 2 2" xfId="99" xr:uid="{00000000-0005-0000-0000-000063000000}"/>
    <cellStyle name="Standard 2 2 2" xfId="100" xr:uid="{00000000-0005-0000-0000-000064000000}"/>
    <cellStyle name="Standard 2 2 2 2" xfId="101" xr:uid="{00000000-0005-0000-0000-000065000000}"/>
    <cellStyle name="Standard 2 3" xfId="102" xr:uid="{00000000-0005-0000-0000-000066000000}"/>
    <cellStyle name="Standard 2 3 2" xfId="103" xr:uid="{00000000-0005-0000-0000-000067000000}"/>
    <cellStyle name="Standard 3" xfId="104" xr:uid="{00000000-0005-0000-0000-000068000000}"/>
    <cellStyle name="Standard 3 2" xfId="105" xr:uid="{00000000-0005-0000-0000-000069000000}"/>
    <cellStyle name="Standard 3 3" xfId="106" xr:uid="{00000000-0005-0000-0000-00006A000000}"/>
    <cellStyle name="Standard 3 3 2" xfId="107" xr:uid="{00000000-0005-0000-0000-00006B000000}"/>
    <cellStyle name="Standard 4" xfId="108" xr:uid="{00000000-0005-0000-0000-00006C000000}"/>
    <cellStyle name="Standard_KollTech 2007_08" xfId="109" xr:uid="{00000000-0005-0000-0000-00006D000000}"/>
    <cellStyle name="Špatně" xfId="62" builtinId="27" customBuiltin="1"/>
    <cellStyle name="Text upozornění" xfId="110" builtinId="11" customBuiltin="1"/>
    <cellStyle name="Überschrift 1 2" xfId="111" xr:uid="{00000000-0005-0000-0000-00006F000000}"/>
    <cellStyle name="Überschrift 2 2" xfId="112" xr:uid="{00000000-0005-0000-0000-000070000000}"/>
    <cellStyle name="Überschrift 3 2" xfId="113" xr:uid="{00000000-0005-0000-0000-000071000000}"/>
    <cellStyle name="Überschrift 4 2" xfId="114" xr:uid="{00000000-0005-0000-0000-000072000000}"/>
    <cellStyle name="Überschrift 5" xfId="115" xr:uid="{00000000-0005-0000-0000-000073000000}"/>
    <cellStyle name="Valuta (0)_LISTINO_ESTATE" xfId="116" xr:uid="{00000000-0005-0000-0000-000074000000}"/>
    <cellStyle name="Verknüpfte Zelle 2" xfId="117" xr:uid="{00000000-0005-0000-0000-000075000000}"/>
    <cellStyle name="Vstup" xfId="118" builtinId="20" customBuiltin="1"/>
    <cellStyle name="Výpočet" xfId="119" builtinId="22" customBuiltin="1"/>
    <cellStyle name="Výstup" xfId="120" builtinId="21" customBuiltin="1"/>
    <cellStyle name="Vysvětlující text" xfId="121" builtinId="53" customBuiltin="1"/>
    <cellStyle name="Warnender Text 2" xfId="122" xr:uid="{00000000-0005-0000-0000-00007A000000}"/>
    <cellStyle name="Zelle überprüfen 2" xfId="123" xr:uid="{00000000-0005-0000-0000-00007B000000}"/>
    <cellStyle name="Zvýraznění 1" xfId="124" builtinId="29" customBuiltin="1"/>
    <cellStyle name="Zvýraznění 2" xfId="125" builtinId="33" customBuiltin="1"/>
    <cellStyle name="Zvýraznění 3" xfId="126" builtinId="37" customBuiltin="1"/>
    <cellStyle name="Zvýraznění 4" xfId="127" builtinId="41" customBuiltin="1"/>
    <cellStyle name="Zvýraznění 5" xfId="128" builtinId="45" customBuiltin="1"/>
    <cellStyle name="Zvýraznění 6" xfId="129" builtinId="49" customBuiltin="1"/>
    <cellStyle name="常规_sheet_35" xfId="162" xr:uid="{C1ADDD4D-2E18-475C-9CAA-8A2B13C97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170238</xdr:colOff>
      <xdr:row>7</xdr:row>
      <xdr:rowOff>167986</xdr:rowOff>
    </xdr:from>
    <xdr:to>
      <xdr:col>4</xdr:col>
      <xdr:colOff>1121180</xdr:colOff>
      <xdr:row>8</xdr:row>
      <xdr:rowOff>422391</xdr:rowOff>
    </xdr:to>
    <xdr:pic>
      <xdr:nvPicPr>
        <xdr:cNvPr id="1856" name="Obrázek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47" y="2021031"/>
          <a:ext cx="5802457" cy="68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izzard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AN102"/>
  <sheetViews>
    <sheetView showGridLines="0" tabSelected="1" topLeftCell="B1" zoomScale="55" zoomScaleNormal="55" workbookViewId="0">
      <selection activeCell="J22" sqref="J22"/>
    </sheetView>
  </sheetViews>
  <sheetFormatPr defaultColWidth="9.140625" defaultRowHeight="20.100000000000001" customHeight="1"/>
  <cols>
    <col min="1" max="1" width="1.28515625" style="7" customWidth="1"/>
    <col min="2" max="2" width="21.7109375" style="7" customWidth="1"/>
    <col min="3" max="3" width="7.28515625" style="7" bestFit="1" customWidth="1"/>
    <col min="4" max="4" width="41.7109375" style="7" customWidth="1"/>
    <col min="5" max="5" width="48.42578125" style="7" customWidth="1"/>
    <col min="6" max="6" width="10.85546875" style="11" customWidth="1"/>
    <col min="7" max="14" width="5.5703125" style="7" customWidth="1"/>
    <col min="15" max="20" width="5.5703125" style="12" customWidth="1"/>
    <col min="21" max="21" width="15.140625" style="10" bestFit="1" customWidth="1"/>
    <col min="22" max="22" width="18.28515625" style="10" customWidth="1"/>
    <col min="23" max="25" width="17.140625" style="6" bestFit="1" customWidth="1"/>
    <col min="26" max="26" width="10.42578125" style="6" customWidth="1"/>
    <col min="27" max="27" width="11" style="6" customWidth="1"/>
    <col min="28" max="28" width="17.140625" style="6" customWidth="1"/>
    <col min="29" max="29" width="1.140625" style="6" customWidth="1"/>
    <col min="30" max="39" width="0" style="6" hidden="1" customWidth="1"/>
    <col min="40" max="40" width="9.140625" style="6"/>
    <col min="41" max="16384" width="9.140625" style="7"/>
  </cols>
  <sheetData>
    <row r="1" spans="2:28" ht="6" customHeight="1" thickBot="1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4"/>
      <c r="V1" s="4"/>
      <c r="W1" s="5"/>
      <c r="X1" s="5"/>
      <c r="Y1" s="5"/>
      <c r="Z1" s="5"/>
      <c r="AA1" s="5"/>
      <c r="AB1" s="5"/>
    </row>
    <row r="2" spans="2:28" ht="23.45">
      <c r="B2" s="17" t="s">
        <v>0</v>
      </c>
      <c r="C2" s="80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70" t="s">
        <v>1</v>
      </c>
      <c r="V2" s="171"/>
      <c r="W2" s="171"/>
      <c r="X2" s="171"/>
      <c r="Y2" s="171"/>
      <c r="Z2" s="171"/>
      <c r="AA2" s="171"/>
      <c r="AB2" s="172"/>
    </row>
    <row r="3" spans="2:28" ht="23.45">
      <c r="B3" s="18" t="s">
        <v>2</v>
      </c>
      <c r="C3" s="81"/>
      <c r="D3" s="1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3"/>
      <c r="V3" s="174"/>
      <c r="W3" s="174"/>
      <c r="X3" s="174"/>
      <c r="Y3" s="174"/>
      <c r="Z3" s="174"/>
      <c r="AA3" s="174"/>
      <c r="AB3" s="175"/>
    </row>
    <row r="4" spans="2:28" ht="23.45">
      <c r="B4" s="19" t="s">
        <v>3</v>
      </c>
      <c r="C4" s="82"/>
      <c r="D4" s="1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6" t="s">
        <v>4</v>
      </c>
      <c r="V4" s="177"/>
      <c r="W4" s="177"/>
      <c r="X4" s="177"/>
      <c r="Y4" s="177"/>
      <c r="Z4" s="177"/>
      <c r="AA4" s="177"/>
      <c r="AB4" s="178"/>
    </row>
    <row r="5" spans="2:28" ht="23.45">
      <c r="B5" s="18" t="s">
        <v>5</v>
      </c>
      <c r="C5" s="81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6"/>
      <c r="V5" s="177"/>
      <c r="W5" s="177"/>
      <c r="X5" s="177"/>
      <c r="Y5" s="177"/>
      <c r="Z5" s="177"/>
      <c r="AA5" s="177"/>
      <c r="AB5" s="178"/>
    </row>
    <row r="6" spans="2:28" ht="23.45">
      <c r="B6" s="18" t="s">
        <v>6</v>
      </c>
      <c r="C6" s="81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6" t="s">
        <v>7</v>
      </c>
      <c r="V6" s="177"/>
      <c r="W6" s="177"/>
      <c r="X6" s="177"/>
      <c r="Y6" s="177"/>
      <c r="Z6" s="177"/>
      <c r="AA6" s="177"/>
      <c r="AB6" s="178"/>
    </row>
    <row r="7" spans="2:28" ht="24" thickBot="1">
      <c r="B7" s="19" t="s">
        <v>8</v>
      </c>
      <c r="C7" s="82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9"/>
      <c r="V7" s="180"/>
      <c r="W7" s="180"/>
      <c r="X7" s="180"/>
      <c r="Y7" s="180"/>
      <c r="Z7" s="180"/>
      <c r="AA7" s="180"/>
      <c r="AB7" s="181"/>
    </row>
    <row r="8" spans="2:28" ht="34.9" customHeight="1">
      <c r="B8" s="8"/>
      <c r="C8" s="83"/>
      <c r="D8" s="190" t="s">
        <v>9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</row>
    <row r="9" spans="2:28" ht="34.9" customHeight="1" thickBot="1">
      <c r="B9" s="9"/>
      <c r="C9" s="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3"/>
    </row>
    <row r="10" spans="2:28" s="44" customFormat="1" ht="20.100000000000001" customHeight="1">
      <c r="B10" s="38"/>
      <c r="C10" s="84"/>
      <c r="D10" s="39"/>
      <c r="E10" s="40"/>
      <c r="F10" s="41"/>
      <c r="G10" s="42"/>
      <c r="H10" s="194"/>
      <c r="I10" s="195"/>
      <c r="J10" s="195"/>
      <c r="K10" s="195"/>
      <c r="L10" s="195"/>
      <c r="M10" s="195"/>
      <c r="N10" s="195"/>
      <c r="O10" s="195"/>
      <c r="P10" s="195"/>
      <c r="Q10" s="42"/>
      <c r="R10" s="42"/>
      <c r="S10" s="42"/>
      <c r="T10" s="42"/>
      <c r="U10" s="43" t="s">
        <v>10</v>
      </c>
      <c r="V10" s="182" t="s">
        <v>11</v>
      </c>
      <c r="W10" s="183"/>
      <c r="X10" s="183"/>
      <c r="Y10" s="184"/>
      <c r="Z10" s="198" t="s">
        <v>12</v>
      </c>
      <c r="AA10" s="188" t="s">
        <v>13</v>
      </c>
      <c r="AB10" s="189"/>
    </row>
    <row r="11" spans="2:28" s="44" customFormat="1" ht="20.100000000000001" customHeight="1">
      <c r="B11" s="45"/>
      <c r="C11" s="85"/>
      <c r="D11" s="46"/>
      <c r="E11" s="47"/>
      <c r="F11" s="48"/>
      <c r="G11" s="49"/>
      <c r="H11" s="196"/>
      <c r="I11" s="197"/>
      <c r="J11" s="197"/>
      <c r="K11" s="197"/>
      <c r="L11" s="197"/>
      <c r="M11" s="197"/>
      <c r="N11" s="197"/>
      <c r="O11" s="197"/>
      <c r="P11" s="197"/>
      <c r="Q11" s="49"/>
      <c r="R11" s="49"/>
      <c r="S11" s="49"/>
      <c r="T11" s="49"/>
      <c r="U11" s="50" t="s">
        <v>14</v>
      </c>
      <c r="V11" s="51"/>
      <c r="W11" s="185" t="s">
        <v>15</v>
      </c>
      <c r="X11" s="186"/>
      <c r="Y11" s="187"/>
      <c r="Z11" s="199"/>
      <c r="AA11" s="52"/>
      <c r="AB11" s="53"/>
    </row>
    <row r="12" spans="2:28" s="44" customFormat="1" ht="20.100000000000001" customHeight="1">
      <c r="B12" s="54"/>
      <c r="D12" s="168" t="s">
        <v>16</v>
      </c>
      <c r="E12" s="156" t="s">
        <v>17</v>
      </c>
      <c r="F12" s="157"/>
      <c r="G12" s="153"/>
      <c r="H12" s="159"/>
      <c r="I12" s="160"/>
      <c r="J12" s="161"/>
      <c r="K12" s="161"/>
      <c r="L12" s="162"/>
      <c r="M12" s="162"/>
      <c r="N12" s="162"/>
      <c r="O12" s="162"/>
      <c r="P12" s="162"/>
      <c r="Q12" s="162"/>
      <c r="R12" s="162"/>
      <c r="S12" s="162"/>
      <c r="T12" s="163"/>
      <c r="U12" s="50" t="s">
        <v>18</v>
      </c>
      <c r="V12" s="57" t="s">
        <v>19</v>
      </c>
      <c r="W12" s="50">
        <v>15000</v>
      </c>
      <c r="X12" s="50">
        <v>40000</v>
      </c>
      <c r="Y12" s="50">
        <v>80000</v>
      </c>
      <c r="Z12" s="55"/>
      <c r="AA12" s="52"/>
      <c r="AB12" s="53"/>
    </row>
    <row r="13" spans="2:28" s="44" customFormat="1" ht="20.100000000000001" customHeight="1">
      <c r="B13" s="56"/>
      <c r="C13" s="86"/>
      <c r="D13" s="169"/>
      <c r="E13" s="158"/>
      <c r="F13" s="158"/>
      <c r="G13" s="154"/>
      <c r="H13" s="164"/>
      <c r="I13" s="164"/>
      <c r="J13" s="165"/>
      <c r="K13" s="165"/>
      <c r="L13" s="166"/>
      <c r="M13" s="166"/>
      <c r="N13" s="166"/>
      <c r="O13" s="166"/>
      <c r="P13" s="166"/>
      <c r="Q13" s="166"/>
      <c r="R13" s="166"/>
      <c r="S13" s="166"/>
      <c r="T13" s="167"/>
      <c r="U13" s="50" t="s">
        <v>20</v>
      </c>
      <c r="V13" s="57" t="s">
        <v>13</v>
      </c>
      <c r="W13" s="57" t="s">
        <v>13</v>
      </c>
      <c r="X13" s="57" t="s">
        <v>13</v>
      </c>
      <c r="Y13" s="57" t="s">
        <v>13</v>
      </c>
      <c r="Z13" s="58"/>
      <c r="AA13" s="59"/>
      <c r="AB13" s="60"/>
    </row>
    <row r="14" spans="2:28" s="44" customFormat="1" ht="31.5" customHeight="1" thickBot="1">
      <c r="B14" s="155" t="s">
        <v>21</v>
      </c>
      <c r="C14" s="103" t="s">
        <v>22</v>
      </c>
      <c r="D14" s="61" t="s">
        <v>23</v>
      </c>
      <c r="E14" s="62"/>
      <c r="F14" s="63"/>
      <c r="G14" s="62"/>
      <c r="H14" s="62"/>
      <c r="I14" s="20"/>
      <c r="J14" s="21"/>
      <c r="K14" s="22">
        <v>156</v>
      </c>
      <c r="L14" s="22">
        <v>165</v>
      </c>
      <c r="M14" s="22">
        <v>185</v>
      </c>
      <c r="N14" s="22">
        <v>188</v>
      </c>
      <c r="O14" s="22">
        <v>193</v>
      </c>
      <c r="P14" s="22">
        <v>195</v>
      </c>
      <c r="Q14" s="22">
        <v>202</v>
      </c>
      <c r="R14" s="22">
        <v>205</v>
      </c>
      <c r="S14" s="22">
        <v>212</v>
      </c>
      <c r="T14" s="22">
        <v>218</v>
      </c>
      <c r="U14" s="64"/>
      <c r="V14" s="64"/>
      <c r="W14" s="65">
        <v>-0.01</v>
      </c>
      <c r="X14" s="65">
        <v>-0.03</v>
      </c>
      <c r="Y14" s="65">
        <v>-0.05</v>
      </c>
      <c r="Z14" s="66"/>
      <c r="AA14" s="66" t="s">
        <v>24</v>
      </c>
      <c r="AB14" s="67" t="s">
        <v>25</v>
      </c>
    </row>
    <row r="15" spans="2:28" s="68" customFormat="1" ht="27" customHeight="1" thickTop="1">
      <c r="B15" s="149" t="s">
        <v>26</v>
      </c>
      <c r="C15" s="87"/>
      <c r="D15" s="32" t="s">
        <v>27</v>
      </c>
      <c r="E15" s="30"/>
      <c r="F15" s="30"/>
      <c r="G15" s="30"/>
      <c r="H15" s="30"/>
      <c r="I15" s="104"/>
      <c r="J15" s="105"/>
      <c r="K15" s="142"/>
      <c r="L15" s="142"/>
      <c r="M15" s="142"/>
      <c r="N15" s="142"/>
      <c r="O15" s="142"/>
      <c r="P15" s="142"/>
      <c r="Q15" s="142"/>
      <c r="R15" s="142"/>
      <c r="S15" s="143"/>
      <c r="T15" s="143"/>
      <c r="U15" s="35">
        <v>24999</v>
      </c>
      <c r="V15" s="92">
        <v>10319.83</v>
      </c>
      <c r="W15" s="92">
        <f>V15*0.99</f>
        <v>10216.6317</v>
      </c>
      <c r="X15" s="92">
        <f>V15*0.97</f>
        <v>10010.2351</v>
      </c>
      <c r="Y15" s="93">
        <f>V15*0.95</f>
        <v>9803.8384999999998</v>
      </c>
      <c r="Z15" s="146">
        <f>SUM(K15:T15)</f>
        <v>0</v>
      </c>
      <c r="AA15" s="50">
        <f>V15</f>
        <v>10319.83</v>
      </c>
      <c r="AB15" s="94">
        <f>Z15*AA15</f>
        <v>0</v>
      </c>
    </row>
    <row r="16" spans="2:28" s="68" customFormat="1" ht="27" customHeight="1">
      <c r="B16" s="150" t="s">
        <v>28</v>
      </c>
      <c r="C16" s="88"/>
      <c r="D16" s="33" t="s">
        <v>29</v>
      </c>
      <c r="E16" s="31"/>
      <c r="F16" s="31"/>
      <c r="G16" s="31"/>
      <c r="H16" s="31"/>
      <c r="I16" s="106"/>
      <c r="J16" s="107"/>
      <c r="K16" s="144"/>
      <c r="L16" s="144"/>
      <c r="M16" s="145"/>
      <c r="N16" s="144"/>
      <c r="O16" s="144"/>
      <c r="P16" s="145"/>
      <c r="Q16" s="145"/>
      <c r="R16" s="145"/>
      <c r="S16" s="145"/>
      <c r="T16" s="144"/>
      <c r="U16" s="36">
        <v>24999</v>
      </c>
      <c r="V16" s="92">
        <v>10319.83</v>
      </c>
      <c r="W16" s="92">
        <f t="shared" ref="W16:W25" si="0">V16*0.99</f>
        <v>10216.6317</v>
      </c>
      <c r="X16" s="92">
        <f t="shared" ref="X16:X18" si="1">V16*0.97</f>
        <v>10010.2351</v>
      </c>
      <c r="Y16" s="93">
        <f t="shared" ref="Y16:Y18" si="2">V16*0.95</f>
        <v>9803.8384999999998</v>
      </c>
      <c r="Z16" s="147">
        <f>SUM(K16:T16)</f>
        <v>0</v>
      </c>
      <c r="AA16" s="95">
        <f t="shared" ref="AA16:AA42" si="3">V16</f>
        <v>10319.83</v>
      </c>
      <c r="AB16" s="96">
        <f t="shared" ref="AB16:AB33" si="4">Z16*AA16</f>
        <v>0</v>
      </c>
    </row>
    <row r="17" spans="2:28" s="68" customFormat="1" ht="27" customHeight="1">
      <c r="B17" s="150" t="s">
        <v>30</v>
      </c>
      <c r="C17" s="88"/>
      <c r="D17" s="33" t="s">
        <v>31</v>
      </c>
      <c r="E17" s="31"/>
      <c r="F17" s="31"/>
      <c r="G17" s="31"/>
      <c r="H17" s="31"/>
      <c r="I17" s="106"/>
      <c r="J17" s="107"/>
      <c r="K17" s="144"/>
      <c r="L17" s="144"/>
      <c r="M17" s="144"/>
      <c r="N17" s="145"/>
      <c r="O17" s="145"/>
      <c r="P17" s="144"/>
      <c r="Q17" s="144"/>
      <c r="R17" s="144"/>
      <c r="S17" s="144"/>
      <c r="T17" s="144"/>
      <c r="U17" s="36">
        <v>24999</v>
      </c>
      <c r="V17" s="92">
        <v>10319.83</v>
      </c>
      <c r="W17" s="92">
        <f t="shared" si="0"/>
        <v>10216.6317</v>
      </c>
      <c r="X17" s="92">
        <f t="shared" si="1"/>
        <v>10010.2351</v>
      </c>
      <c r="Y17" s="93">
        <f t="shared" si="2"/>
        <v>9803.8384999999998</v>
      </c>
      <c r="Z17" s="147">
        <f>SUM(K17:T17)</f>
        <v>0</v>
      </c>
      <c r="AA17" s="95">
        <f t="shared" si="3"/>
        <v>10319.83</v>
      </c>
      <c r="AB17" s="96">
        <f t="shared" si="4"/>
        <v>0</v>
      </c>
    </row>
    <row r="18" spans="2:28" s="68" customFormat="1" ht="27" customHeight="1">
      <c r="B18" s="150" t="s">
        <v>32</v>
      </c>
      <c r="C18" s="88"/>
      <c r="D18" s="33" t="s">
        <v>33</v>
      </c>
      <c r="E18" s="31"/>
      <c r="F18" s="31"/>
      <c r="G18" s="31"/>
      <c r="H18" s="31"/>
      <c r="I18" s="106"/>
      <c r="J18" s="107"/>
      <c r="K18" s="145"/>
      <c r="L18" s="145"/>
      <c r="M18" s="144"/>
      <c r="N18" s="144"/>
      <c r="O18" s="144"/>
      <c r="P18" s="144"/>
      <c r="Q18" s="144"/>
      <c r="R18" s="144"/>
      <c r="S18" s="144"/>
      <c r="T18" s="144"/>
      <c r="U18" s="36">
        <v>24999</v>
      </c>
      <c r="V18" s="92">
        <v>10319.83</v>
      </c>
      <c r="W18" s="92">
        <f t="shared" si="0"/>
        <v>10216.6317</v>
      </c>
      <c r="X18" s="92">
        <f t="shared" si="1"/>
        <v>10010.2351</v>
      </c>
      <c r="Y18" s="93">
        <f t="shared" si="2"/>
        <v>9803.8384999999998</v>
      </c>
      <c r="Z18" s="147">
        <f>SUM(K18:T18)</f>
        <v>0</v>
      </c>
      <c r="AA18" s="95">
        <f t="shared" si="3"/>
        <v>10319.83</v>
      </c>
      <c r="AB18" s="96">
        <f t="shared" si="4"/>
        <v>0</v>
      </c>
    </row>
    <row r="19" spans="2:28" s="68" customFormat="1" ht="27" customHeight="1">
      <c r="B19" s="29"/>
      <c r="C19" s="89"/>
      <c r="D19" s="23" t="s">
        <v>34</v>
      </c>
      <c r="E19" s="27"/>
      <c r="F19" s="27"/>
      <c r="G19" s="108"/>
      <c r="H19" s="108"/>
      <c r="I19" s="109"/>
      <c r="J19" s="109"/>
      <c r="K19" s="109"/>
      <c r="L19" s="109"/>
      <c r="M19" s="109"/>
      <c r="N19" s="110">
        <v>149</v>
      </c>
      <c r="O19" s="110">
        <v>156</v>
      </c>
      <c r="P19" s="110">
        <v>165</v>
      </c>
      <c r="Q19" s="109">
        <v>171</v>
      </c>
      <c r="R19" s="110">
        <v>178</v>
      </c>
      <c r="S19" s="110">
        <v>183</v>
      </c>
      <c r="T19" s="110">
        <v>188</v>
      </c>
      <c r="U19" s="97"/>
      <c r="V19" s="97"/>
      <c r="W19" s="97"/>
      <c r="X19" s="97"/>
      <c r="Y19" s="97"/>
      <c r="Z19" s="148"/>
      <c r="AA19" s="148"/>
      <c r="AB19" s="98"/>
    </row>
    <row r="20" spans="2:28" s="68" customFormat="1" ht="27" customHeight="1">
      <c r="B20" s="150" t="s">
        <v>35</v>
      </c>
      <c r="C20" s="102" t="s">
        <v>36</v>
      </c>
      <c r="D20" s="33" t="s">
        <v>37</v>
      </c>
      <c r="E20" s="27"/>
      <c r="F20" s="27"/>
      <c r="G20" s="111"/>
      <c r="H20" s="111"/>
      <c r="I20" s="112"/>
      <c r="J20" s="112"/>
      <c r="K20" s="112"/>
      <c r="L20" s="112"/>
      <c r="M20" s="112"/>
      <c r="N20" s="144"/>
      <c r="O20" s="144"/>
      <c r="P20" s="144"/>
      <c r="Q20" s="144"/>
      <c r="R20" s="144"/>
      <c r="S20" s="145"/>
      <c r="T20" s="145"/>
      <c r="U20" s="36">
        <v>23749</v>
      </c>
      <c r="V20" s="99">
        <v>9803.31</v>
      </c>
      <c r="W20" s="92">
        <f t="shared" si="0"/>
        <v>9705.2768999999989</v>
      </c>
      <c r="X20" s="92">
        <f t="shared" ref="X20:X23" si="5">V20*0.97</f>
        <v>9509.2106999999996</v>
      </c>
      <c r="Y20" s="93">
        <f t="shared" ref="Y20:Y23" si="6">V20*0.95</f>
        <v>9313.1444999999985</v>
      </c>
      <c r="Z20" s="147">
        <f>SUM(N20:T20)</f>
        <v>0</v>
      </c>
      <c r="AA20" s="95">
        <f t="shared" si="3"/>
        <v>9803.31</v>
      </c>
      <c r="AB20" s="96">
        <f t="shared" si="4"/>
        <v>0</v>
      </c>
    </row>
    <row r="21" spans="2:28" s="68" customFormat="1" ht="27" customHeight="1">
      <c r="B21" s="150" t="s">
        <v>38</v>
      </c>
      <c r="C21" s="102" t="s">
        <v>36</v>
      </c>
      <c r="D21" s="33" t="s">
        <v>39</v>
      </c>
      <c r="E21" s="27"/>
      <c r="F21" s="27"/>
      <c r="G21" s="111"/>
      <c r="H21" s="111"/>
      <c r="I21" s="112"/>
      <c r="J21" s="112"/>
      <c r="K21" s="112"/>
      <c r="L21" s="112"/>
      <c r="M21" s="112"/>
      <c r="N21" s="144"/>
      <c r="O21" s="144"/>
      <c r="P21" s="144"/>
      <c r="Q21" s="144"/>
      <c r="R21" s="145"/>
      <c r="S21" s="145"/>
      <c r="T21" s="145"/>
      <c r="U21" s="36">
        <v>14999</v>
      </c>
      <c r="V21" s="99">
        <v>6578.51</v>
      </c>
      <c r="W21" s="92">
        <f t="shared" si="0"/>
        <v>6512.7249000000002</v>
      </c>
      <c r="X21" s="92">
        <f t="shared" si="5"/>
        <v>6381.1547</v>
      </c>
      <c r="Y21" s="93">
        <f t="shared" si="6"/>
        <v>6249.5844999999999</v>
      </c>
      <c r="Z21" s="147">
        <f>SUM(N21:T21)</f>
        <v>0</v>
      </c>
      <c r="AA21" s="95">
        <f t="shared" si="3"/>
        <v>6578.51</v>
      </c>
      <c r="AB21" s="96">
        <f t="shared" si="4"/>
        <v>0</v>
      </c>
    </row>
    <row r="22" spans="2:28" s="68" customFormat="1" ht="27" customHeight="1">
      <c r="B22" s="150" t="s">
        <v>40</v>
      </c>
      <c r="C22" s="88"/>
      <c r="D22" s="33" t="s">
        <v>41</v>
      </c>
      <c r="E22" s="27"/>
      <c r="F22" s="27"/>
      <c r="G22" s="111"/>
      <c r="H22" s="111"/>
      <c r="I22" s="112"/>
      <c r="J22" s="112"/>
      <c r="K22" s="112"/>
      <c r="L22" s="112"/>
      <c r="M22" s="112"/>
      <c r="N22" s="144"/>
      <c r="O22" s="145"/>
      <c r="P22" s="145"/>
      <c r="Q22" s="144"/>
      <c r="R22" s="144"/>
      <c r="S22" s="144"/>
      <c r="T22" s="144"/>
      <c r="U22" s="36">
        <v>23749</v>
      </c>
      <c r="V22" s="99">
        <v>9803.31</v>
      </c>
      <c r="W22" s="92">
        <f t="shared" si="0"/>
        <v>9705.2768999999989</v>
      </c>
      <c r="X22" s="92">
        <f t="shared" si="5"/>
        <v>9509.2106999999996</v>
      </c>
      <c r="Y22" s="93">
        <f t="shared" si="6"/>
        <v>9313.1444999999985</v>
      </c>
      <c r="Z22" s="147">
        <f>SUM(N22:T22)</f>
        <v>0</v>
      </c>
      <c r="AA22" s="95">
        <f t="shared" si="3"/>
        <v>9803.31</v>
      </c>
      <c r="AB22" s="96">
        <f t="shared" si="4"/>
        <v>0</v>
      </c>
    </row>
    <row r="23" spans="2:28" s="68" customFormat="1" ht="27" customHeight="1">
      <c r="B23" s="150" t="s">
        <v>42</v>
      </c>
      <c r="C23" s="88"/>
      <c r="D23" s="33" t="s">
        <v>43</v>
      </c>
      <c r="E23" s="27"/>
      <c r="F23" s="27"/>
      <c r="G23" s="108"/>
      <c r="H23" s="108"/>
      <c r="I23" s="109"/>
      <c r="J23" s="109"/>
      <c r="K23" s="109"/>
      <c r="L23" s="109"/>
      <c r="M23" s="109"/>
      <c r="N23" s="145"/>
      <c r="O23" s="144"/>
      <c r="P23" s="144"/>
      <c r="Q23" s="144"/>
      <c r="R23" s="144"/>
      <c r="S23" s="144"/>
      <c r="T23" s="144"/>
      <c r="U23" s="36">
        <v>14999</v>
      </c>
      <c r="V23" s="99">
        <v>6578.51</v>
      </c>
      <c r="W23" s="92">
        <f t="shared" si="0"/>
        <v>6512.7249000000002</v>
      </c>
      <c r="X23" s="92">
        <f t="shared" si="5"/>
        <v>6381.1547</v>
      </c>
      <c r="Y23" s="93">
        <f t="shared" si="6"/>
        <v>6249.5844999999999</v>
      </c>
      <c r="Z23" s="147">
        <f>SUM(N23:T23)</f>
        <v>0</v>
      </c>
      <c r="AA23" s="95">
        <f t="shared" si="3"/>
        <v>6578.51</v>
      </c>
      <c r="AB23" s="96">
        <f t="shared" si="4"/>
        <v>0</v>
      </c>
    </row>
    <row r="24" spans="2:28" s="68" customFormat="1" ht="27" customHeight="1">
      <c r="B24" s="26"/>
      <c r="C24" s="90"/>
      <c r="D24" s="23" t="s">
        <v>44</v>
      </c>
      <c r="E24" s="27"/>
      <c r="F24" s="27"/>
      <c r="G24" s="111"/>
      <c r="H24" s="111"/>
      <c r="I24" s="112"/>
      <c r="J24" s="112"/>
      <c r="K24" s="112"/>
      <c r="L24" s="113"/>
      <c r="M24" s="110">
        <v>122</v>
      </c>
      <c r="N24" s="110">
        <v>129</v>
      </c>
      <c r="O24" s="110">
        <v>136</v>
      </c>
      <c r="P24" s="110">
        <v>143</v>
      </c>
      <c r="Q24" s="110">
        <v>150</v>
      </c>
      <c r="R24" s="110">
        <v>157</v>
      </c>
      <c r="S24" s="110">
        <v>164</v>
      </c>
      <c r="T24" s="110">
        <v>171</v>
      </c>
      <c r="U24" s="97"/>
      <c r="V24" s="97"/>
      <c r="W24" s="97"/>
      <c r="X24" s="97"/>
      <c r="Y24" s="97"/>
      <c r="Z24" s="148"/>
      <c r="AA24" s="148"/>
      <c r="AB24" s="98"/>
    </row>
    <row r="25" spans="2:28" s="68" customFormat="1" ht="27" customHeight="1">
      <c r="B25" s="150" t="s">
        <v>45</v>
      </c>
      <c r="C25" s="88"/>
      <c r="D25" s="33" t="s">
        <v>46</v>
      </c>
      <c r="E25" s="27"/>
      <c r="F25" s="27"/>
      <c r="G25" s="111"/>
      <c r="H25" s="111"/>
      <c r="I25" s="112"/>
      <c r="J25" s="112"/>
      <c r="K25" s="112"/>
      <c r="L25" s="113"/>
      <c r="M25" s="144"/>
      <c r="N25" s="144"/>
      <c r="O25" s="145"/>
      <c r="P25" s="145"/>
      <c r="Q25" s="145"/>
      <c r="R25" s="145"/>
      <c r="S25" s="145"/>
      <c r="T25" s="145"/>
      <c r="U25" s="36">
        <v>11249</v>
      </c>
      <c r="V25" s="99">
        <v>4643.8</v>
      </c>
      <c r="W25" s="92">
        <f t="shared" si="0"/>
        <v>4597.3620000000001</v>
      </c>
      <c r="X25" s="92">
        <f t="shared" ref="X25" si="7">V25*0.97</f>
        <v>4504.4859999999999</v>
      </c>
      <c r="Y25" s="93">
        <f t="shared" ref="Y25" si="8">V25*0.95</f>
        <v>4411.6099999999997</v>
      </c>
      <c r="Z25" s="147">
        <f>SUM(M25:T25)</f>
        <v>0</v>
      </c>
      <c r="AA25" s="95">
        <f t="shared" si="3"/>
        <v>4643.8</v>
      </c>
      <c r="AB25" s="96">
        <f t="shared" si="4"/>
        <v>0</v>
      </c>
    </row>
    <row r="26" spans="2:28" s="68" customFormat="1" ht="27" customHeight="1">
      <c r="B26" s="25"/>
      <c r="C26" s="31"/>
      <c r="D26" s="24"/>
      <c r="E26" s="27"/>
      <c r="F26" s="27"/>
      <c r="G26" s="111"/>
      <c r="H26" s="111"/>
      <c r="I26" s="112"/>
      <c r="J26" s="112"/>
      <c r="K26" s="112"/>
      <c r="L26" s="113"/>
      <c r="M26" s="110">
        <v>121</v>
      </c>
      <c r="N26" s="110">
        <v>128</v>
      </c>
      <c r="O26" s="110">
        <v>135</v>
      </c>
      <c r="P26" s="110">
        <v>142</v>
      </c>
      <c r="Q26" s="110">
        <v>149</v>
      </c>
      <c r="R26" s="110">
        <v>157</v>
      </c>
      <c r="S26" s="110">
        <v>164</v>
      </c>
      <c r="T26" s="110">
        <v>171</v>
      </c>
      <c r="U26" s="97"/>
      <c r="V26" s="97"/>
      <c r="W26" s="97"/>
      <c r="X26" s="97"/>
      <c r="Y26" s="97"/>
      <c r="Z26" s="148"/>
      <c r="AA26" s="148"/>
      <c r="AB26" s="98"/>
    </row>
    <row r="27" spans="2:28" s="68" customFormat="1" ht="27" customHeight="1">
      <c r="B27" s="150" t="s">
        <v>47</v>
      </c>
      <c r="C27" s="88"/>
      <c r="D27" s="33" t="s">
        <v>48</v>
      </c>
      <c r="E27" s="27"/>
      <c r="F27" s="27"/>
      <c r="G27" s="111"/>
      <c r="H27" s="111"/>
      <c r="I27" s="112"/>
      <c r="J27" s="112"/>
      <c r="K27" s="112"/>
      <c r="L27" s="113"/>
      <c r="M27" s="145"/>
      <c r="N27" s="145"/>
      <c r="O27" s="145"/>
      <c r="P27" s="145"/>
      <c r="Q27" s="145"/>
      <c r="R27" s="144"/>
      <c r="S27" s="144"/>
      <c r="T27" s="144"/>
      <c r="U27" s="36">
        <v>11249</v>
      </c>
      <c r="V27" s="99">
        <v>4643.8</v>
      </c>
      <c r="W27" s="92">
        <f t="shared" ref="W27" si="9">V27*0.99</f>
        <v>4597.3620000000001</v>
      </c>
      <c r="X27" s="92">
        <f t="shared" ref="X27" si="10">V27*0.97</f>
        <v>4504.4859999999999</v>
      </c>
      <c r="Y27" s="93">
        <f t="shared" ref="Y27" si="11">V27*0.95</f>
        <v>4411.6099999999997</v>
      </c>
      <c r="Z27" s="147">
        <f>SUM(M27:T27)</f>
        <v>0</v>
      </c>
      <c r="AA27" s="95">
        <f t="shared" si="3"/>
        <v>4643.8</v>
      </c>
      <c r="AB27" s="96">
        <f t="shared" si="4"/>
        <v>0</v>
      </c>
    </row>
    <row r="28" spans="2:28" s="68" customFormat="1" ht="27" customHeight="1">
      <c r="B28" s="25"/>
      <c r="C28" s="31"/>
      <c r="D28" s="24"/>
      <c r="E28" s="27"/>
      <c r="F28" s="27"/>
      <c r="G28" s="111"/>
      <c r="H28" s="111"/>
      <c r="I28" s="112"/>
      <c r="J28" s="112"/>
      <c r="K28" s="112"/>
      <c r="L28" s="112"/>
      <c r="M28" s="112"/>
      <c r="N28" s="112"/>
      <c r="O28" s="110">
        <v>100</v>
      </c>
      <c r="P28" s="110">
        <v>110</v>
      </c>
      <c r="Q28" s="110">
        <v>120</v>
      </c>
      <c r="R28" s="110">
        <v>130</v>
      </c>
      <c r="S28" s="110">
        <v>140</v>
      </c>
      <c r="T28" s="110">
        <v>150</v>
      </c>
      <c r="U28" s="97"/>
      <c r="V28" s="97"/>
      <c r="W28" s="97"/>
      <c r="X28" s="97"/>
      <c r="Y28" s="97"/>
      <c r="Z28" s="148"/>
      <c r="AA28" s="148"/>
      <c r="AB28" s="98"/>
    </row>
    <row r="29" spans="2:28" s="68" customFormat="1" ht="27" customHeight="1">
      <c r="B29" s="150" t="s">
        <v>49</v>
      </c>
      <c r="C29" s="88"/>
      <c r="D29" s="33" t="s">
        <v>50</v>
      </c>
      <c r="E29" s="27"/>
      <c r="F29" s="27"/>
      <c r="G29" s="111"/>
      <c r="H29" s="111"/>
      <c r="I29" s="112"/>
      <c r="J29" s="112"/>
      <c r="K29" s="112"/>
      <c r="L29" s="112"/>
      <c r="M29" s="112"/>
      <c r="N29" s="112"/>
      <c r="O29" s="145"/>
      <c r="P29" s="145"/>
      <c r="Q29" s="145"/>
      <c r="R29" s="145"/>
      <c r="S29" s="145"/>
      <c r="T29" s="145"/>
      <c r="U29" s="36">
        <v>8749</v>
      </c>
      <c r="V29" s="99">
        <v>3804.96</v>
      </c>
      <c r="W29" s="92">
        <f t="shared" ref="W29:W30" si="12">V29*0.99</f>
        <v>3766.9104000000002</v>
      </c>
      <c r="X29" s="92">
        <f t="shared" ref="X29:X30" si="13">V29*0.97</f>
        <v>3690.8112000000001</v>
      </c>
      <c r="Y29" s="93">
        <f t="shared" ref="Y29:Y30" si="14">V29*0.95</f>
        <v>3614.712</v>
      </c>
      <c r="Z29" s="147">
        <f>SUM(J29:T29)</f>
        <v>0</v>
      </c>
      <c r="AA29" s="95">
        <f t="shared" si="3"/>
        <v>3804.96</v>
      </c>
      <c r="AB29" s="96">
        <f t="shared" si="4"/>
        <v>0</v>
      </c>
    </row>
    <row r="30" spans="2:28" s="68" customFormat="1" ht="27" customHeight="1">
      <c r="B30" s="150" t="s">
        <v>51</v>
      </c>
      <c r="C30" s="88"/>
      <c r="D30" s="33" t="s">
        <v>52</v>
      </c>
      <c r="E30" s="27"/>
      <c r="F30" s="27"/>
      <c r="G30" s="111"/>
      <c r="H30" s="111"/>
      <c r="I30" s="112"/>
      <c r="J30" s="112"/>
      <c r="K30" s="112"/>
      <c r="L30" s="112"/>
      <c r="M30" s="112"/>
      <c r="N30" s="112"/>
      <c r="O30" s="145"/>
      <c r="P30" s="145"/>
      <c r="Q30" s="145"/>
      <c r="R30" s="145"/>
      <c r="S30" s="145"/>
      <c r="T30" s="145"/>
      <c r="U30" s="36">
        <v>8249</v>
      </c>
      <c r="V30" s="99">
        <v>3587.6</v>
      </c>
      <c r="W30" s="92">
        <f t="shared" si="12"/>
        <v>3551.7239999999997</v>
      </c>
      <c r="X30" s="92">
        <f t="shared" si="13"/>
        <v>3479.9719999999998</v>
      </c>
      <c r="Y30" s="93">
        <f t="shared" si="14"/>
        <v>3408.22</v>
      </c>
      <c r="Z30" s="147">
        <f>SUM(J30:T30)</f>
        <v>0</v>
      </c>
      <c r="AA30" s="95">
        <f t="shared" si="3"/>
        <v>3587.6</v>
      </c>
      <c r="AB30" s="96">
        <f t="shared" si="4"/>
        <v>0</v>
      </c>
    </row>
    <row r="31" spans="2:28" s="68" customFormat="1" ht="27" customHeight="1">
      <c r="B31" s="28"/>
      <c r="C31" s="91"/>
      <c r="D31" s="23" t="s">
        <v>53</v>
      </c>
      <c r="E31" s="27"/>
      <c r="F31" s="27"/>
      <c r="G31" s="111"/>
      <c r="H31" s="111"/>
      <c r="I31" s="112"/>
      <c r="J31" s="110">
        <v>155</v>
      </c>
      <c r="K31" s="110">
        <v>158</v>
      </c>
      <c r="L31" s="110">
        <v>160</v>
      </c>
      <c r="M31" s="110">
        <v>165</v>
      </c>
      <c r="N31" s="110">
        <v>166</v>
      </c>
      <c r="O31" s="110">
        <v>170</v>
      </c>
      <c r="P31" s="110">
        <v>174</v>
      </c>
      <c r="Q31" s="110">
        <v>175</v>
      </c>
      <c r="R31" s="110">
        <v>180</v>
      </c>
      <c r="S31" s="110">
        <v>182</v>
      </c>
      <c r="T31" s="110">
        <v>185</v>
      </c>
      <c r="U31" s="97"/>
      <c r="V31" s="97"/>
      <c r="W31" s="97"/>
      <c r="X31" s="97"/>
      <c r="Y31" s="97"/>
      <c r="Z31" s="148"/>
      <c r="AA31" s="148"/>
      <c r="AB31" s="98"/>
    </row>
    <row r="32" spans="2:28" s="68" customFormat="1" ht="27" customHeight="1">
      <c r="B32" s="151" t="s">
        <v>54</v>
      </c>
      <c r="C32" s="102" t="s">
        <v>36</v>
      </c>
      <c r="D32" s="34" t="s">
        <v>55</v>
      </c>
      <c r="E32" s="27"/>
      <c r="F32" s="27"/>
      <c r="G32" s="111"/>
      <c r="H32" s="111"/>
      <c r="I32" s="112"/>
      <c r="J32" s="144"/>
      <c r="K32" s="144"/>
      <c r="L32" s="144"/>
      <c r="M32" s="144"/>
      <c r="N32" s="144"/>
      <c r="O32" s="145"/>
      <c r="P32" s="144"/>
      <c r="Q32" s="145"/>
      <c r="R32" s="145"/>
      <c r="S32" s="144"/>
      <c r="T32" s="145"/>
      <c r="U32" s="36">
        <v>21249</v>
      </c>
      <c r="V32" s="99">
        <v>8947.11</v>
      </c>
      <c r="W32" s="92">
        <f t="shared" ref="W32:W34" si="15">V32*0.99</f>
        <v>8857.6388999999999</v>
      </c>
      <c r="X32" s="92">
        <f t="shared" ref="X32:X34" si="16">V32*0.97</f>
        <v>8678.6967000000004</v>
      </c>
      <c r="Y32" s="93">
        <f t="shared" ref="Y32:Y34" si="17">V32*0.95</f>
        <v>8499.7545000000009</v>
      </c>
      <c r="Z32" s="147">
        <f>SUM(N32:T32)</f>
        <v>0</v>
      </c>
      <c r="AA32" s="95">
        <f t="shared" si="3"/>
        <v>8947.11</v>
      </c>
      <c r="AB32" s="96">
        <f t="shared" si="4"/>
        <v>0</v>
      </c>
    </row>
    <row r="33" spans="2:40" s="68" customFormat="1" ht="27" customHeight="1">
      <c r="B33" s="151" t="s">
        <v>56</v>
      </c>
      <c r="C33" s="102" t="s">
        <v>36</v>
      </c>
      <c r="D33" s="34" t="s">
        <v>57</v>
      </c>
      <c r="E33" s="27"/>
      <c r="F33" s="27"/>
      <c r="G33" s="111"/>
      <c r="H33" s="111"/>
      <c r="I33" s="112"/>
      <c r="J33" s="144"/>
      <c r="K33" s="145"/>
      <c r="L33" s="144"/>
      <c r="M33" s="144"/>
      <c r="N33" s="145"/>
      <c r="O33" s="144"/>
      <c r="P33" s="145"/>
      <c r="Q33" s="144"/>
      <c r="R33" s="144"/>
      <c r="S33" s="145"/>
      <c r="T33" s="144"/>
      <c r="U33" s="36">
        <v>21249</v>
      </c>
      <c r="V33" s="99">
        <v>8947.11</v>
      </c>
      <c r="W33" s="92">
        <f t="shared" si="15"/>
        <v>8857.6388999999999</v>
      </c>
      <c r="X33" s="92">
        <f t="shared" si="16"/>
        <v>8678.6967000000004</v>
      </c>
      <c r="Y33" s="93">
        <f t="shared" si="17"/>
        <v>8499.7545000000009</v>
      </c>
      <c r="Z33" s="147">
        <f>SUM(N33:T33)</f>
        <v>0</v>
      </c>
      <c r="AA33" s="95">
        <f t="shared" si="3"/>
        <v>8947.11</v>
      </c>
      <c r="AB33" s="96">
        <f t="shared" si="4"/>
        <v>0</v>
      </c>
    </row>
    <row r="34" spans="2:40" s="68" customFormat="1" ht="27" customHeight="1">
      <c r="B34" s="151" t="s">
        <v>58</v>
      </c>
      <c r="C34" s="102" t="s">
        <v>36</v>
      </c>
      <c r="D34" s="34" t="s">
        <v>59</v>
      </c>
      <c r="E34" s="27"/>
      <c r="F34" s="27"/>
      <c r="G34" s="111"/>
      <c r="H34" s="111"/>
      <c r="I34" s="113"/>
      <c r="J34" s="145"/>
      <c r="K34" s="144"/>
      <c r="L34" s="145"/>
      <c r="M34" s="145"/>
      <c r="N34" s="144"/>
      <c r="O34" s="145"/>
      <c r="P34" s="144"/>
      <c r="Q34" s="144"/>
      <c r="R34" s="144"/>
      <c r="S34" s="144"/>
      <c r="T34" s="144"/>
      <c r="U34" s="36">
        <v>21249</v>
      </c>
      <c r="V34" s="99">
        <v>8947.11</v>
      </c>
      <c r="W34" s="92">
        <f t="shared" si="15"/>
        <v>8857.6388999999999</v>
      </c>
      <c r="X34" s="92">
        <f t="shared" si="16"/>
        <v>8678.6967000000004</v>
      </c>
      <c r="Y34" s="93">
        <f t="shared" si="17"/>
        <v>8499.7545000000009</v>
      </c>
      <c r="Z34" s="147">
        <f>SUM(N34:T34)</f>
        <v>0</v>
      </c>
      <c r="AA34" s="95">
        <f t="shared" si="3"/>
        <v>8947.11</v>
      </c>
      <c r="AB34" s="96">
        <f>Z34*AA34</f>
        <v>0</v>
      </c>
    </row>
    <row r="35" spans="2:40" s="71" customFormat="1" ht="30" customHeight="1">
      <c r="B35" s="114"/>
      <c r="C35" s="115"/>
      <c r="D35" s="116" t="s">
        <v>60</v>
      </c>
      <c r="E35" s="44"/>
      <c r="F35" s="108"/>
      <c r="G35" s="44"/>
      <c r="H35" s="117"/>
      <c r="I35" s="117"/>
      <c r="J35" s="117"/>
      <c r="K35" s="117"/>
      <c r="L35" s="117"/>
      <c r="M35" s="117"/>
      <c r="N35" s="11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37"/>
      <c r="AA35" s="37"/>
      <c r="AB35" s="70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2:40" s="71" customFormat="1" ht="27" customHeight="1">
      <c r="B36" s="118" t="s">
        <v>61</v>
      </c>
      <c r="C36" s="119"/>
      <c r="D36" s="120" t="s">
        <v>62</v>
      </c>
      <c r="E36" s="121"/>
      <c r="F36" s="89"/>
      <c r="G36" s="122"/>
      <c r="H36" s="122"/>
      <c r="I36" s="122"/>
      <c r="J36" s="122"/>
      <c r="K36" s="122"/>
      <c r="L36" s="122"/>
      <c r="M36" s="122"/>
      <c r="N36" s="123"/>
      <c r="O36" s="123"/>
      <c r="P36" s="123"/>
      <c r="Q36" s="123"/>
      <c r="R36" s="123"/>
      <c r="S36" s="123"/>
      <c r="T36" s="124"/>
      <c r="U36" s="93">
        <v>8999</v>
      </c>
      <c r="V36" s="125">
        <v>4095</v>
      </c>
      <c r="W36" s="92">
        <f t="shared" ref="W36:W38" si="18">V36*0.99</f>
        <v>4054.05</v>
      </c>
      <c r="X36" s="92">
        <f t="shared" ref="X36:X38" si="19">V36*0.97</f>
        <v>3972.15</v>
      </c>
      <c r="Y36" s="93">
        <f t="shared" ref="Y36:Y38" si="20">V36*0.95</f>
        <v>3890.25</v>
      </c>
      <c r="Z36" s="147">
        <f>SUM(N36:T36)</f>
        <v>0</v>
      </c>
      <c r="AA36" s="95">
        <f t="shared" si="3"/>
        <v>4095</v>
      </c>
      <c r="AB36" s="69">
        <f t="shared" ref="AB36:AB42" si="21">Z36*AA36</f>
        <v>0</v>
      </c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spans="2:40" s="71" customFormat="1" ht="27" customHeight="1">
      <c r="B37" s="118" t="s">
        <v>63</v>
      </c>
      <c r="C37" s="119"/>
      <c r="D37" s="120" t="s">
        <v>64</v>
      </c>
      <c r="E37" s="121"/>
      <c r="F37" s="89"/>
      <c r="G37" s="122"/>
      <c r="H37" s="122"/>
      <c r="I37" s="122"/>
      <c r="J37" s="122"/>
      <c r="K37" s="122"/>
      <c r="L37" s="122"/>
      <c r="M37" s="122"/>
      <c r="N37" s="123"/>
      <c r="O37" s="123"/>
      <c r="P37" s="123"/>
      <c r="Q37" s="123"/>
      <c r="R37" s="123"/>
      <c r="S37" s="123"/>
      <c r="T37" s="124"/>
      <c r="U37" s="95">
        <v>8499</v>
      </c>
      <c r="V37" s="125">
        <v>3910.26</v>
      </c>
      <c r="W37" s="92">
        <f t="shared" si="18"/>
        <v>3871.1574000000001</v>
      </c>
      <c r="X37" s="92">
        <f t="shared" si="19"/>
        <v>3792.9522000000002</v>
      </c>
      <c r="Y37" s="93">
        <f t="shared" si="20"/>
        <v>3714.7469999999998</v>
      </c>
      <c r="Z37" s="147">
        <f t="shared" ref="Z37:Z42" si="22">SUM(N37:T37)</f>
        <v>0</v>
      </c>
      <c r="AA37" s="95">
        <f t="shared" si="3"/>
        <v>3910.26</v>
      </c>
      <c r="AB37" s="69">
        <f t="shared" si="21"/>
        <v>0</v>
      </c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2:40" s="71" customFormat="1" ht="27" customHeight="1">
      <c r="B38" s="118" t="s">
        <v>65</v>
      </c>
      <c r="C38" s="119"/>
      <c r="D38" s="120" t="s">
        <v>66</v>
      </c>
      <c r="E38" s="121"/>
      <c r="F38" s="89"/>
      <c r="G38" s="122"/>
      <c r="H38" s="122"/>
      <c r="I38" s="122"/>
      <c r="J38" s="122"/>
      <c r="K38" s="122"/>
      <c r="L38" s="122"/>
      <c r="M38" s="122"/>
      <c r="N38" s="123"/>
      <c r="O38" s="123"/>
      <c r="P38" s="123"/>
      <c r="Q38" s="123"/>
      <c r="R38" s="123"/>
      <c r="S38" s="123"/>
      <c r="T38" s="124"/>
      <c r="U38" s="95">
        <v>6799</v>
      </c>
      <c r="V38" s="125">
        <v>3017.37</v>
      </c>
      <c r="W38" s="92">
        <f t="shared" si="18"/>
        <v>2987.1963000000001</v>
      </c>
      <c r="X38" s="92">
        <f t="shared" si="19"/>
        <v>2926.8489</v>
      </c>
      <c r="Y38" s="93">
        <f t="shared" si="20"/>
        <v>2866.5014999999999</v>
      </c>
      <c r="Z38" s="147">
        <f t="shared" si="22"/>
        <v>0</v>
      </c>
      <c r="AA38" s="95">
        <f t="shared" si="3"/>
        <v>3017.37</v>
      </c>
      <c r="AB38" s="69">
        <f t="shared" si="21"/>
        <v>0</v>
      </c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2:40" s="71" customFormat="1" ht="27" customHeight="1">
      <c r="B39" s="118" t="s">
        <v>67</v>
      </c>
      <c r="C39" s="119"/>
      <c r="D39" s="120" t="s">
        <v>68</v>
      </c>
      <c r="E39" s="121"/>
      <c r="F39" s="89"/>
      <c r="G39" s="122"/>
      <c r="H39" s="122"/>
      <c r="I39" s="122"/>
      <c r="J39" s="122"/>
      <c r="K39" s="122"/>
      <c r="L39" s="122"/>
      <c r="M39" s="122"/>
      <c r="N39" s="123"/>
      <c r="O39" s="123"/>
      <c r="P39" s="123"/>
      <c r="Q39" s="123"/>
      <c r="R39" s="123"/>
      <c r="S39" s="123"/>
      <c r="T39" s="124"/>
      <c r="U39" s="95">
        <v>5399</v>
      </c>
      <c r="V39" s="125">
        <v>2340</v>
      </c>
      <c r="W39" s="92">
        <f t="shared" ref="W39:W42" si="23">V39*0.99</f>
        <v>2316.6</v>
      </c>
      <c r="X39" s="92">
        <f t="shared" ref="X39:X42" si="24">V39*0.97</f>
        <v>2269.7999999999997</v>
      </c>
      <c r="Y39" s="93">
        <f t="shared" ref="Y39:Y42" si="25">V39*0.95</f>
        <v>2223</v>
      </c>
      <c r="Z39" s="147">
        <f t="shared" si="22"/>
        <v>0</v>
      </c>
      <c r="AA39" s="95">
        <f t="shared" si="3"/>
        <v>2340</v>
      </c>
      <c r="AB39" s="69">
        <f t="shared" si="21"/>
        <v>0</v>
      </c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</row>
    <row r="40" spans="2:40" s="71" customFormat="1" ht="27" customHeight="1">
      <c r="B40" s="118" t="s">
        <v>69</v>
      </c>
      <c r="C40" s="119"/>
      <c r="D40" s="120" t="s">
        <v>70</v>
      </c>
      <c r="E40" s="121"/>
      <c r="F40" s="89"/>
      <c r="G40" s="122"/>
      <c r="H40" s="122"/>
      <c r="I40" s="122"/>
      <c r="J40" s="122"/>
      <c r="K40" s="122"/>
      <c r="L40" s="122"/>
      <c r="M40" s="122"/>
      <c r="N40" s="123"/>
      <c r="O40" s="123"/>
      <c r="P40" s="123"/>
      <c r="Q40" s="123"/>
      <c r="R40" s="123"/>
      <c r="S40" s="123"/>
      <c r="T40" s="124"/>
      <c r="U40" s="95">
        <v>2799</v>
      </c>
      <c r="V40" s="125">
        <v>1185.3900000000001</v>
      </c>
      <c r="W40" s="92">
        <f t="shared" si="23"/>
        <v>1173.5361</v>
      </c>
      <c r="X40" s="92">
        <f t="shared" si="24"/>
        <v>1149.8283000000001</v>
      </c>
      <c r="Y40" s="93">
        <f t="shared" si="25"/>
        <v>1126.1205</v>
      </c>
      <c r="Z40" s="147">
        <f t="shared" si="22"/>
        <v>0</v>
      </c>
      <c r="AA40" s="95">
        <f t="shared" si="3"/>
        <v>1185.3900000000001</v>
      </c>
      <c r="AB40" s="69">
        <f t="shared" si="21"/>
        <v>0</v>
      </c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</row>
    <row r="41" spans="2:40" s="71" customFormat="1" ht="27" customHeight="1">
      <c r="B41" s="118" t="s">
        <v>71</v>
      </c>
      <c r="C41" s="119"/>
      <c r="D41" s="120" t="s">
        <v>72</v>
      </c>
      <c r="E41" s="126"/>
      <c r="F41" s="127"/>
      <c r="G41" s="128"/>
      <c r="H41" s="128"/>
      <c r="I41" s="128"/>
      <c r="J41" s="128"/>
      <c r="K41" s="128"/>
      <c r="L41" s="128"/>
      <c r="M41" s="128"/>
      <c r="N41" s="129"/>
      <c r="O41" s="129"/>
      <c r="P41" s="129"/>
      <c r="Q41" s="129"/>
      <c r="R41" s="129"/>
      <c r="S41" s="129"/>
      <c r="T41" s="129"/>
      <c r="U41" s="95">
        <v>2199</v>
      </c>
      <c r="V41" s="125">
        <v>985.26</v>
      </c>
      <c r="W41" s="92">
        <f t="shared" si="23"/>
        <v>975.40739999999994</v>
      </c>
      <c r="X41" s="92">
        <f t="shared" si="24"/>
        <v>955.70219999999995</v>
      </c>
      <c r="Y41" s="93">
        <f t="shared" si="25"/>
        <v>935.99699999999996</v>
      </c>
      <c r="Z41" s="147">
        <f t="shared" si="22"/>
        <v>0</v>
      </c>
      <c r="AA41" s="95">
        <f t="shared" si="3"/>
        <v>985.26</v>
      </c>
      <c r="AB41" s="69">
        <f t="shared" si="21"/>
        <v>0</v>
      </c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</row>
    <row r="42" spans="2:40" s="71" customFormat="1" ht="27" customHeight="1" thickBot="1">
      <c r="B42" s="130" t="s">
        <v>73</v>
      </c>
      <c r="C42" s="131"/>
      <c r="D42" s="132" t="s">
        <v>74</v>
      </c>
      <c r="E42" s="133"/>
      <c r="F42" s="134"/>
      <c r="G42" s="135"/>
      <c r="H42" s="135"/>
      <c r="I42" s="135"/>
      <c r="J42" s="135"/>
      <c r="K42" s="135"/>
      <c r="L42" s="135"/>
      <c r="M42" s="135"/>
      <c r="N42" s="135"/>
      <c r="O42" s="134"/>
      <c r="P42" s="134"/>
      <c r="Q42" s="134"/>
      <c r="R42" s="134"/>
      <c r="S42" s="134"/>
      <c r="T42" s="134"/>
      <c r="U42" s="141">
        <v>3999</v>
      </c>
      <c r="V42" s="136">
        <v>1631.84</v>
      </c>
      <c r="W42" s="100">
        <f t="shared" si="23"/>
        <v>1615.5215999999998</v>
      </c>
      <c r="X42" s="100">
        <f t="shared" si="24"/>
        <v>1582.8847999999998</v>
      </c>
      <c r="Y42" s="101">
        <f t="shared" si="25"/>
        <v>1550.2479999999998</v>
      </c>
      <c r="Z42" s="152">
        <f t="shared" si="22"/>
        <v>0</v>
      </c>
      <c r="AA42" s="141">
        <f t="shared" si="3"/>
        <v>1631.84</v>
      </c>
      <c r="AB42" s="72">
        <f t="shared" si="21"/>
        <v>0</v>
      </c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  <row r="43" spans="2:40" s="71" customFormat="1" ht="27" customHeight="1" thickBot="1">
      <c r="B43" s="137"/>
      <c r="C43" s="137"/>
      <c r="D43" s="44"/>
      <c r="E43" s="44"/>
      <c r="F43" s="108"/>
      <c r="G43" s="44"/>
      <c r="H43" s="44"/>
      <c r="I43" s="44"/>
      <c r="J43" s="44"/>
      <c r="K43" s="44"/>
      <c r="L43" s="44"/>
      <c r="M43" s="44"/>
      <c r="N43" s="44"/>
      <c r="O43" s="108"/>
      <c r="P43" s="108"/>
      <c r="Q43" s="108"/>
      <c r="R43" s="108"/>
      <c r="S43" s="108"/>
      <c r="T43" s="108"/>
      <c r="U43" s="108"/>
      <c r="V43" s="44"/>
      <c r="W43" s="108"/>
      <c r="X43" s="108"/>
      <c r="Y43" s="108"/>
      <c r="Z43" s="73">
        <f>SUM(Z15:Z42)</f>
        <v>0</v>
      </c>
      <c r="AA43" s="74"/>
      <c r="AB43" s="75">
        <f>SUM(AB15:AB42)</f>
        <v>0</v>
      </c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2:40" s="71" customFormat="1" ht="27" customHeight="1">
      <c r="B44" s="138" t="s">
        <v>75</v>
      </c>
      <c r="C44" s="138"/>
      <c r="D44" s="139"/>
      <c r="E44" s="139"/>
      <c r="F44" s="140"/>
      <c r="G44" s="139"/>
      <c r="H44" s="139"/>
      <c r="I44" s="139"/>
      <c r="J44" s="139"/>
      <c r="K44" s="139"/>
      <c r="L44" s="139"/>
      <c r="M44" s="139"/>
      <c r="N44" s="139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76"/>
      <c r="AA44" s="77"/>
      <c r="AB44" s="76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2:40" s="71" customFormat="1" ht="20.100000000000001" customHeight="1">
      <c r="B45" s="78"/>
      <c r="C45" s="78"/>
      <c r="F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79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2:40" s="71" customFormat="1" ht="20.100000000000001" customHeight="1">
      <c r="B46" s="78"/>
      <c r="C46" s="78"/>
      <c r="F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9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</row>
    <row r="47" spans="2:40" s="71" customFormat="1" ht="20.100000000000001" customHeight="1">
      <c r="B47" s="78"/>
      <c r="C47" s="78"/>
      <c r="F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79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</row>
    <row r="48" spans="2:40" s="71" customFormat="1" ht="20.100000000000001" customHeight="1">
      <c r="B48" s="78"/>
      <c r="C48" s="78"/>
      <c r="F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</row>
    <row r="49" spans="2:40" s="71" customFormat="1" ht="20.100000000000001" customHeight="1">
      <c r="B49" s="78"/>
      <c r="C49" s="78"/>
      <c r="F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</row>
    <row r="50" spans="2:40" s="71" customFormat="1" ht="20.100000000000001" customHeight="1">
      <c r="B50" s="78"/>
      <c r="C50" s="78"/>
      <c r="F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</row>
    <row r="51" spans="2:40" s="71" customFormat="1" ht="20.100000000000001" customHeight="1">
      <c r="B51" s="78"/>
      <c r="C51" s="78"/>
      <c r="F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</row>
    <row r="52" spans="2:40" s="71" customFormat="1" ht="20.100000000000001" customHeight="1">
      <c r="B52" s="78"/>
      <c r="C52" s="78"/>
      <c r="F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</row>
    <row r="53" spans="2:40" s="71" customFormat="1" ht="20.100000000000001" customHeight="1">
      <c r="B53" s="78"/>
      <c r="C53" s="78"/>
      <c r="F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</row>
    <row r="54" spans="2:40" s="71" customFormat="1" ht="20.100000000000001" customHeight="1">
      <c r="B54" s="78"/>
      <c r="C54" s="78"/>
      <c r="F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</row>
    <row r="55" spans="2:40" s="71" customFormat="1" ht="20.100000000000001" customHeight="1">
      <c r="B55" s="78"/>
      <c r="C55" s="78"/>
      <c r="F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</row>
    <row r="56" spans="2:40" s="71" customFormat="1" ht="20.100000000000001" customHeight="1">
      <c r="B56" s="78"/>
      <c r="C56" s="78"/>
      <c r="F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</row>
    <row r="57" spans="2:40" s="71" customFormat="1" ht="20.100000000000001" customHeight="1">
      <c r="B57" s="78"/>
      <c r="C57" s="78"/>
      <c r="F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</row>
    <row r="58" spans="2:40" s="71" customFormat="1" ht="20.100000000000001" customHeight="1">
      <c r="B58" s="78"/>
      <c r="C58" s="78"/>
      <c r="F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</row>
    <row r="59" spans="2:40" s="71" customFormat="1" ht="20.100000000000001" customHeight="1">
      <c r="B59" s="78"/>
      <c r="C59" s="78"/>
      <c r="F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</row>
    <row r="60" spans="2:40" s="71" customFormat="1" ht="20.100000000000001" customHeight="1">
      <c r="B60" s="78"/>
      <c r="C60" s="78"/>
      <c r="F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</row>
    <row r="61" spans="2:40" s="71" customFormat="1" ht="20.100000000000001" customHeight="1">
      <c r="B61" s="78"/>
      <c r="C61" s="78"/>
      <c r="F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</row>
    <row r="62" spans="2:40" s="71" customFormat="1" ht="20.100000000000001" customHeight="1">
      <c r="B62" s="78"/>
      <c r="C62" s="78"/>
      <c r="F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</row>
    <row r="63" spans="2:40" s="71" customFormat="1" ht="20.100000000000001" customHeight="1">
      <c r="B63" s="78"/>
      <c r="C63" s="78"/>
      <c r="F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</row>
    <row r="64" spans="2:40" s="71" customFormat="1" ht="20.100000000000001" customHeight="1">
      <c r="B64" s="78"/>
      <c r="C64" s="78"/>
      <c r="F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</row>
    <row r="65" spans="2:40" s="71" customFormat="1" ht="20.100000000000001" customHeight="1">
      <c r="B65" s="78"/>
      <c r="C65" s="78"/>
      <c r="F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</row>
    <row r="66" spans="2:40" s="71" customFormat="1" ht="20.100000000000001" customHeight="1">
      <c r="B66" s="78"/>
      <c r="C66" s="78"/>
      <c r="F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</row>
    <row r="67" spans="2:40" s="71" customFormat="1" ht="20.100000000000001" customHeight="1">
      <c r="B67" s="78"/>
      <c r="C67" s="78"/>
      <c r="F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</row>
    <row r="68" spans="2:40" s="71" customFormat="1" ht="20.100000000000001" customHeight="1">
      <c r="B68" s="78"/>
      <c r="C68" s="78"/>
      <c r="F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</row>
    <row r="69" spans="2:40" s="71" customFormat="1" ht="20.100000000000001" customHeight="1">
      <c r="B69" s="78"/>
      <c r="C69" s="78"/>
      <c r="F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</row>
    <row r="70" spans="2:40" s="71" customFormat="1" ht="20.100000000000001" customHeight="1">
      <c r="B70" s="78"/>
      <c r="C70" s="78"/>
      <c r="F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</row>
    <row r="71" spans="2:40" s="71" customFormat="1" ht="20.100000000000001" customHeight="1">
      <c r="B71" s="78"/>
      <c r="C71" s="78"/>
      <c r="F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</row>
    <row r="72" spans="2:40" s="71" customFormat="1" ht="20.100000000000001" customHeight="1">
      <c r="F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</row>
    <row r="73" spans="2:40" s="71" customFormat="1" ht="20.100000000000001" customHeight="1">
      <c r="F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</row>
    <row r="74" spans="2:40" s="71" customFormat="1" ht="20.100000000000001" customHeight="1">
      <c r="F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</row>
    <row r="75" spans="2:40" s="71" customFormat="1" ht="20.100000000000001" customHeight="1">
      <c r="F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</row>
    <row r="76" spans="2:40" s="71" customFormat="1" ht="20.100000000000001" customHeight="1">
      <c r="F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</row>
    <row r="77" spans="2:40" s="71" customFormat="1" ht="20.100000000000001" customHeight="1">
      <c r="F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</row>
    <row r="78" spans="2:40" s="71" customFormat="1" ht="20.100000000000001" customHeight="1">
      <c r="F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</row>
    <row r="79" spans="2:40" s="71" customFormat="1" ht="20.100000000000001" customHeight="1">
      <c r="F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</row>
    <row r="80" spans="2:40" s="71" customFormat="1" ht="20.100000000000001" customHeight="1">
      <c r="F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</row>
    <row r="81" spans="6:40" s="71" customFormat="1" ht="20.100000000000001" customHeight="1">
      <c r="F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</row>
    <row r="82" spans="6:40" s="71" customFormat="1" ht="20.100000000000001" customHeight="1">
      <c r="F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</row>
    <row r="83" spans="6:40" s="71" customFormat="1" ht="20.100000000000001" customHeight="1">
      <c r="F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</row>
    <row r="84" spans="6:40" s="71" customFormat="1" ht="20.100000000000001" customHeight="1">
      <c r="F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</row>
    <row r="85" spans="6:40" s="71" customFormat="1" ht="20.100000000000001" customHeight="1">
      <c r="F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</row>
    <row r="86" spans="6:40" s="71" customFormat="1" ht="20.100000000000001" customHeight="1">
      <c r="F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</row>
    <row r="87" spans="6:40" s="71" customFormat="1" ht="20.100000000000001" customHeight="1">
      <c r="F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</row>
    <row r="88" spans="6:40" s="71" customFormat="1" ht="20.100000000000001" customHeight="1">
      <c r="F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</row>
    <row r="89" spans="6:40" s="71" customFormat="1" ht="20.100000000000001" customHeight="1">
      <c r="F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</row>
    <row r="90" spans="6:40" s="71" customFormat="1" ht="20.100000000000001" customHeight="1">
      <c r="F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</row>
    <row r="91" spans="6:40" s="71" customFormat="1" ht="20.100000000000001" customHeight="1">
      <c r="F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</row>
    <row r="92" spans="6:40" s="71" customFormat="1" ht="20.100000000000001" customHeight="1">
      <c r="F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</row>
    <row r="93" spans="6:40" s="71" customFormat="1" ht="20.100000000000001" customHeight="1">
      <c r="F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</row>
    <row r="94" spans="6:40" s="71" customFormat="1" ht="20.100000000000001" customHeight="1">
      <c r="F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</row>
    <row r="95" spans="6:40" s="71" customFormat="1" ht="20.100000000000001" customHeight="1">
      <c r="F95" s="68"/>
      <c r="O95" s="68"/>
      <c r="P95" s="68"/>
      <c r="Q95" s="68"/>
      <c r="R95" s="68"/>
      <c r="S95" s="68"/>
      <c r="T95" s="68"/>
      <c r="U95" s="68"/>
      <c r="V95" s="68"/>
    </row>
    <row r="96" spans="6:40" s="6" customFormat="1" ht="20.100000000000001" customHeight="1">
      <c r="F96" s="10"/>
      <c r="O96" s="10"/>
      <c r="P96" s="10"/>
      <c r="Q96" s="10"/>
      <c r="R96" s="10"/>
      <c r="S96" s="10"/>
      <c r="T96" s="10"/>
      <c r="U96" s="10"/>
      <c r="V96" s="10"/>
    </row>
    <row r="97" spans="6:22" s="6" customFormat="1" ht="20.100000000000001" customHeight="1">
      <c r="F97" s="10"/>
      <c r="O97" s="10"/>
      <c r="P97" s="10"/>
      <c r="Q97" s="10"/>
      <c r="R97" s="10"/>
      <c r="S97" s="10"/>
      <c r="T97" s="10"/>
      <c r="U97" s="10"/>
      <c r="V97" s="10"/>
    </row>
    <row r="98" spans="6:22" s="6" customFormat="1" ht="20.100000000000001" customHeight="1">
      <c r="F98" s="10"/>
      <c r="O98" s="10"/>
      <c r="P98" s="10"/>
      <c r="Q98" s="10"/>
      <c r="R98" s="10"/>
      <c r="S98" s="10"/>
      <c r="T98" s="10"/>
      <c r="U98" s="10"/>
      <c r="V98" s="10"/>
    </row>
    <row r="99" spans="6:22" s="6" customFormat="1" ht="20.100000000000001" customHeight="1">
      <c r="F99" s="10"/>
      <c r="O99" s="10"/>
      <c r="P99" s="10"/>
      <c r="Q99" s="10"/>
      <c r="R99" s="10"/>
      <c r="S99" s="10"/>
      <c r="T99" s="10"/>
      <c r="U99" s="10"/>
      <c r="V99" s="10"/>
    </row>
    <row r="100" spans="6:22" s="6" customFormat="1" ht="20.100000000000001" customHeight="1">
      <c r="F100" s="10"/>
      <c r="O100" s="10"/>
      <c r="P100" s="10"/>
      <c r="Q100" s="10"/>
      <c r="R100" s="10"/>
      <c r="S100" s="10"/>
      <c r="T100" s="10"/>
      <c r="U100" s="10"/>
      <c r="V100" s="10"/>
    </row>
    <row r="101" spans="6:22" s="6" customFormat="1" ht="20.100000000000001" customHeight="1">
      <c r="F101" s="10"/>
      <c r="O101" s="10"/>
      <c r="P101" s="10"/>
      <c r="Q101" s="10"/>
      <c r="R101" s="10"/>
      <c r="S101" s="10"/>
      <c r="T101" s="10"/>
      <c r="U101" s="10"/>
      <c r="V101" s="10"/>
    </row>
    <row r="102" spans="6:22" s="6" customFormat="1" ht="20.100000000000001" customHeight="1">
      <c r="F102" s="10"/>
      <c r="O102" s="10"/>
      <c r="P102" s="10"/>
      <c r="Q102" s="10"/>
      <c r="R102" s="10"/>
      <c r="S102" s="10"/>
      <c r="T102" s="10"/>
      <c r="U102" s="10"/>
      <c r="V102" s="10"/>
    </row>
  </sheetData>
  <protectedRanges>
    <protectedRange password="D978" sqref="B36:C38" name="Bereich1_1_3"/>
  </protectedRanges>
  <mergeCells count="13">
    <mergeCell ref="E12:F13"/>
    <mergeCell ref="H12:T13"/>
    <mergeCell ref="D12:D13"/>
    <mergeCell ref="U2:AB3"/>
    <mergeCell ref="U4:AB5"/>
    <mergeCell ref="U6:AB7"/>
    <mergeCell ref="V10:Y10"/>
    <mergeCell ref="W11:Y11"/>
    <mergeCell ref="AA10:AB10"/>
    <mergeCell ref="D8:AB9"/>
    <mergeCell ref="H10:P10"/>
    <mergeCell ref="H11:P11"/>
    <mergeCell ref="Z10:Z11"/>
  </mergeCells>
  <phoneticPr fontId="2" type="noConversion"/>
  <hyperlinks>
    <hyperlink ref="E12" r:id="rId1" xr:uid="{CDD50CAF-AA12-4830-BCB0-72331CA18BC1}"/>
  </hyperlinks>
  <printOptions horizontalCentered="1"/>
  <pageMargins left="0" right="0" top="0" bottom="0" header="0" footer="0"/>
  <pageSetup paperSize="9" scale="46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SNOW-HOW s.r.o.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Jonáš</dc:creator>
  <cp:keywords/>
  <dc:description/>
  <cp:lastModifiedBy>Jakub Kořínek</cp:lastModifiedBy>
  <cp:revision/>
  <dcterms:created xsi:type="dcterms:W3CDTF">2007-02-10T17:40:35Z</dcterms:created>
  <dcterms:modified xsi:type="dcterms:W3CDTF">2022-02-17T16:01:29Z</dcterms:modified>
  <cp:category/>
  <cp:contentStatus/>
</cp:coreProperties>
</file>